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E:\JAPPI\CzwartkiLA\12052022\"/>
    </mc:Choice>
  </mc:AlternateContent>
  <xr:revisionPtr revIDLastSave="0" documentId="13_ncr:1_{910C142C-9264-4E3E-A42E-9AE130E07CD9}" xr6:coauthVersionLast="47" xr6:coauthVersionMax="47" xr10:uidLastSave="{00000000-0000-0000-0000-000000000000}"/>
  <bookViews>
    <workbookView xWindow="-120" yWindow="-120" windowWidth="29040" windowHeight="15720" activeTab="13" xr2:uid="{00000000-000D-0000-FFFF-FFFF00000000}"/>
  </bookViews>
  <sheets>
    <sheet name="D60m" sheetId="1" r:id="rId1"/>
    <sheet name="D300m" sheetId="2" r:id="rId2"/>
    <sheet name="D600m" sheetId="3" r:id="rId3"/>
    <sheet name="DRPP" sheetId="4" r:id="rId4"/>
    <sheet name="DSWD" sheetId="5" r:id="rId5"/>
    <sheet name="DSWW" sheetId="6" r:id="rId6"/>
    <sheet name="DPK" sheetId="7" r:id="rId7"/>
    <sheet name="Ch60m" sheetId="8" r:id="rId8"/>
    <sheet name="Ch300m" sheetId="9" r:id="rId9"/>
    <sheet name="Ch1000m" sheetId="10" r:id="rId10"/>
    <sheet name="ChRPP" sheetId="11" r:id="rId11"/>
    <sheet name="ChSWD" sheetId="12" r:id="rId12"/>
    <sheet name="ChSWW" sheetId="13" r:id="rId13"/>
    <sheet name="ChPK" sheetId="14" r:id="rId14"/>
    <sheet name="Ch150m" sheetId="15" r:id="rId15"/>
  </sheets>
  <definedNames>
    <definedName name="_xlnm.Print_Area" localSheetId="9">Ch1000m!$AP$4:$BH$9</definedName>
    <definedName name="_xlnm.Print_Area" localSheetId="8">Ch300m!$AP$4:$BH$25</definedName>
    <definedName name="_xlnm.Print_Area" localSheetId="7">Ch60m!$AP$4:$BH$36</definedName>
    <definedName name="_xlnm.Print_Area" localSheetId="13">ChPK!$B$4:$Q$10</definedName>
    <definedName name="_xlnm.Print_Area" localSheetId="10">ChRPP!$AP$4:$BH$30</definedName>
    <definedName name="_xlnm.Print_Area" localSheetId="11">ChSWD!$AP$4:$BH$18</definedName>
    <definedName name="_xlnm.Print_Area" localSheetId="12">ChSWW!$AP$4:$BH$12</definedName>
    <definedName name="_xlnm.Print_Area" localSheetId="1">D300m!$AP$4:$BH$21</definedName>
    <definedName name="_xlnm.Print_Area" localSheetId="2">D600m!$AP$4:$BH$8</definedName>
    <definedName name="_xlnm.Print_Area" localSheetId="0">D60m!$AP$4:$BH$30</definedName>
    <definedName name="_xlnm.Print_Area" localSheetId="3">DRPP!$AP$4:$BH$23</definedName>
    <definedName name="_xlnm.Print_Area" localSheetId="4">DSWD!$AP$4:$BH$20</definedName>
    <definedName name="_xlnm.Print_Area" localSheetId="5">DSWW!$AP$4:$BH$11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8" i="13" l="1"/>
  <c r="AM18" i="13"/>
  <c r="AL14" i="13"/>
  <c r="AL16" i="13"/>
  <c r="AL18" i="13"/>
  <c r="AJ14" i="13"/>
  <c r="AJ16" i="13"/>
  <c r="AJ18" i="13"/>
  <c r="AH14" i="13"/>
  <c r="AH16" i="13"/>
  <c r="AH18" i="13"/>
  <c r="AF14" i="13"/>
  <c r="AF16" i="13"/>
  <c r="AF18" i="13"/>
  <c r="AD14" i="13"/>
  <c r="AD16" i="13"/>
  <c r="AD18" i="13"/>
  <c r="AB14" i="13"/>
  <c r="AB16" i="13"/>
  <c r="AB18" i="13"/>
  <c r="Z14" i="13"/>
  <c r="Z16" i="13"/>
  <c r="AM16" i="13" s="1"/>
  <c r="AN16" i="13" s="1"/>
  <c r="Z18" i="13"/>
  <c r="BH12" i="10"/>
  <c r="BH13" i="10"/>
  <c r="BG12" i="10"/>
  <c r="BG13" i="10"/>
  <c r="BF12" i="10"/>
  <c r="BF13" i="10"/>
  <c r="BD12" i="10"/>
  <c r="BD13" i="10"/>
  <c r="BB12" i="10"/>
  <c r="BB13" i="10"/>
  <c r="AZ12" i="10"/>
  <c r="AZ13" i="10"/>
  <c r="AX12" i="10"/>
  <c r="AX13" i="10"/>
  <c r="AV12" i="10"/>
  <c r="AV13" i="10"/>
  <c r="AT12" i="10"/>
  <c r="AT13" i="10"/>
  <c r="BH27" i="9"/>
  <c r="BH28" i="9"/>
  <c r="BG27" i="9"/>
  <c r="BG28" i="9"/>
  <c r="BF27" i="9"/>
  <c r="BF28" i="9"/>
  <c r="BD27" i="9"/>
  <c r="BD28" i="9"/>
  <c r="BB27" i="9"/>
  <c r="BB28" i="9"/>
  <c r="AZ27" i="9"/>
  <c r="AZ28" i="9"/>
  <c r="AX27" i="9"/>
  <c r="AX28" i="9"/>
  <c r="AV27" i="9"/>
  <c r="AV28" i="9"/>
  <c r="AT27" i="9"/>
  <c r="AT28" i="9"/>
  <c r="AN26" i="9"/>
  <c r="AN27" i="9"/>
  <c r="AM26" i="9"/>
  <c r="AM27" i="9"/>
  <c r="AL26" i="9"/>
  <c r="AL27" i="9"/>
  <c r="AJ26" i="9"/>
  <c r="AJ27" i="9"/>
  <c r="AH26" i="9"/>
  <c r="AH27" i="9"/>
  <c r="AF26" i="9"/>
  <c r="AF27" i="9"/>
  <c r="AD27" i="9"/>
  <c r="AD26" i="9"/>
  <c r="AB26" i="9"/>
  <c r="AB27" i="9"/>
  <c r="Z26" i="9"/>
  <c r="Z27" i="9"/>
  <c r="AL18" i="9"/>
  <c r="AL24" i="9"/>
  <c r="AL25" i="9"/>
  <c r="AJ18" i="9"/>
  <c r="AJ24" i="9"/>
  <c r="AJ25" i="9"/>
  <c r="AH18" i="9"/>
  <c r="AH24" i="9"/>
  <c r="AH25" i="9"/>
  <c r="AF18" i="9"/>
  <c r="AF24" i="9"/>
  <c r="AF25" i="9"/>
  <c r="AD18" i="9"/>
  <c r="AD24" i="9"/>
  <c r="AD25" i="9"/>
  <c r="AB18" i="9"/>
  <c r="AB24" i="9"/>
  <c r="AB25" i="9"/>
  <c r="Z18" i="9"/>
  <c r="AM18" i="9" s="1"/>
  <c r="AN18" i="9" s="1"/>
  <c r="Z24" i="9"/>
  <c r="Z25" i="9"/>
  <c r="BG40" i="8"/>
  <c r="BH40" i="8" s="1"/>
  <c r="BG41" i="8"/>
  <c r="BH41" i="8" s="1"/>
  <c r="BF40" i="8"/>
  <c r="BF41" i="8"/>
  <c r="BD40" i="8"/>
  <c r="BD41" i="8"/>
  <c r="BB40" i="8"/>
  <c r="BB41" i="8"/>
  <c r="AZ40" i="8"/>
  <c r="AZ41" i="8"/>
  <c r="AX40" i="8"/>
  <c r="AX41" i="8"/>
  <c r="AV40" i="8"/>
  <c r="AV41" i="8"/>
  <c r="AT40" i="8"/>
  <c r="AT41" i="8"/>
  <c r="AM42" i="8"/>
  <c r="AN42" i="8" s="1"/>
  <c r="AL29" i="8"/>
  <c r="AL42" i="8"/>
  <c r="AJ29" i="8"/>
  <c r="AJ42" i="8"/>
  <c r="AH42" i="8"/>
  <c r="AF29" i="8"/>
  <c r="AF42" i="8"/>
  <c r="AD29" i="8"/>
  <c r="AD42" i="8"/>
  <c r="AB29" i="8"/>
  <c r="AB42" i="8"/>
  <c r="Z29" i="8"/>
  <c r="AM29" i="8" s="1"/>
  <c r="AN29" i="8" s="1"/>
  <c r="Z42" i="8"/>
  <c r="AH29" i="8"/>
  <c r="AL27" i="8"/>
  <c r="AJ27" i="8"/>
  <c r="AF27" i="8"/>
  <c r="AD27" i="8"/>
  <c r="AB27" i="8"/>
  <c r="Z27" i="8"/>
  <c r="AM27" i="8" s="1"/>
  <c r="AN27" i="8" s="1"/>
  <c r="AH27" i="8"/>
  <c r="BH24" i="5"/>
  <c r="BH25" i="5"/>
  <c r="BG24" i="5"/>
  <c r="BG25" i="5"/>
  <c r="BF24" i="5"/>
  <c r="BF25" i="5"/>
  <c r="BD24" i="5"/>
  <c r="BD25" i="5"/>
  <c r="BB24" i="5"/>
  <c r="BB25" i="5"/>
  <c r="AZ24" i="5"/>
  <c r="AZ25" i="5"/>
  <c r="AX24" i="5"/>
  <c r="AX25" i="5"/>
  <c r="AV24" i="5"/>
  <c r="AV25" i="5"/>
  <c r="AT24" i="5"/>
  <c r="AT25" i="5"/>
  <c r="Q7" i="14"/>
  <c r="Q8" i="14"/>
  <c r="Q9" i="14"/>
  <c r="Q6" i="14"/>
  <c r="P9" i="14"/>
  <c r="P7" i="14"/>
  <c r="P8" i="14"/>
  <c r="P6" i="14"/>
  <c r="O6" i="14"/>
  <c r="O8" i="14"/>
  <c r="O9" i="14"/>
  <c r="O7" i="14"/>
  <c r="BF22" i="11"/>
  <c r="BF30" i="11"/>
  <c r="BF33" i="11"/>
  <c r="BF34" i="11"/>
  <c r="BD22" i="11"/>
  <c r="BD30" i="11"/>
  <c r="BD33" i="11"/>
  <c r="BD34" i="11"/>
  <c r="BB22" i="11"/>
  <c r="BB30" i="11"/>
  <c r="BB33" i="11"/>
  <c r="BB34" i="11"/>
  <c r="AZ22" i="11"/>
  <c r="AZ30" i="11"/>
  <c r="AZ33" i="11"/>
  <c r="AZ34" i="11"/>
  <c r="AX22" i="11"/>
  <c r="AX30" i="11"/>
  <c r="AX33" i="11"/>
  <c r="AX34" i="11"/>
  <c r="AV22" i="11"/>
  <c r="AV30" i="11"/>
  <c r="AV33" i="11"/>
  <c r="AV34" i="11"/>
  <c r="AT22" i="11"/>
  <c r="BG22" i="11" s="1"/>
  <c r="BH22" i="11" s="1"/>
  <c r="AT30" i="11"/>
  <c r="AT33" i="11"/>
  <c r="BG33" i="11" s="1"/>
  <c r="BH33" i="11" s="1"/>
  <c r="AT34" i="11"/>
  <c r="BG34" i="11" s="1"/>
  <c r="BH34" i="11" s="1"/>
  <c r="AM27" i="12"/>
  <c r="AN27" i="12" s="1"/>
  <c r="AL13" i="12"/>
  <c r="AL23" i="12"/>
  <c r="AL25" i="12"/>
  <c r="AL26" i="12"/>
  <c r="AL27" i="12"/>
  <c r="AJ13" i="12"/>
  <c r="AJ23" i="12"/>
  <c r="AJ25" i="12"/>
  <c r="AJ26" i="12"/>
  <c r="AJ27" i="12"/>
  <c r="AH13" i="12"/>
  <c r="AH23" i="12"/>
  <c r="AH25" i="12"/>
  <c r="AH26" i="12"/>
  <c r="AH27" i="12"/>
  <c r="AF23" i="12"/>
  <c r="AF25" i="12"/>
  <c r="AF26" i="12"/>
  <c r="AF27" i="12"/>
  <c r="AD13" i="12"/>
  <c r="AD23" i="12"/>
  <c r="AD25" i="12"/>
  <c r="AD26" i="12"/>
  <c r="AD27" i="12"/>
  <c r="AB13" i="12"/>
  <c r="AB23" i="12"/>
  <c r="AB25" i="12"/>
  <c r="AB26" i="12"/>
  <c r="AB27" i="12"/>
  <c r="Z13" i="12"/>
  <c r="Z23" i="12"/>
  <c r="Z25" i="12"/>
  <c r="AM25" i="12" s="1"/>
  <c r="AN25" i="12" s="1"/>
  <c r="Z26" i="12"/>
  <c r="AM26" i="12" s="1"/>
  <c r="AN26" i="12" s="1"/>
  <c r="Z27" i="12"/>
  <c r="R12" i="10"/>
  <c r="R13" i="10"/>
  <c r="R14" i="10"/>
  <c r="L10" i="10"/>
  <c r="P13" i="10"/>
  <c r="P14" i="10"/>
  <c r="N13" i="10"/>
  <c r="N14" i="10"/>
  <c r="L13" i="10"/>
  <c r="L14" i="10"/>
  <c r="J13" i="10"/>
  <c r="J14" i="10"/>
  <c r="H13" i="10"/>
  <c r="H14" i="10"/>
  <c r="F13" i="10"/>
  <c r="F14" i="10"/>
  <c r="S14" i="10" s="1"/>
  <c r="T14" i="10" s="1"/>
  <c r="BF16" i="8"/>
  <c r="BF18" i="8"/>
  <c r="BF39" i="8"/>
  <c r="BD16" i="8"/>
  <c r="BD18" i="8"/>
  <c r="BD39" i="8"/>
  <c r="BB16" i="8"/>
  <c r="BB18" i="8"/>
  <c r="BB39" i="8"/>
  <c r="AZ16" i="8"/>
  <c r="AZ18" i="8"/>
  <c r="AZ39" i="8"/>
  <c r="AX16" i="8"/>
  <c r="AX18" i="8"/>
  <c r="AX39" i="8"/>
  <c r="AV16" i="8"/>
  <c r="AV18" i="8"/>
  <c r="AV39" i="8"/>
  <c r="AT16" i="8"/>
  <c r="AT18" i="8"/>
  <c r="AT39" i="8"/>
  <c r="AL20" i="8"/>
  <c r="AL23" i="8"/>
  <c r="AL25" i="8"/>
  <c r="AL15" i="8"/>
  <c r="AL17" i="8"/>
  <c r="AL19" i="8"/>
  <c r="AJ20" i="8"/>
  <c r="AJ23" i="8"/>
  <c r="AJ25" i="8"/>
  <c r="AJ15" i="8"/>
  <c r="AJ17" i="8"/>
  <c r="AJ19" i="8"/>
  <c r="AH20" i="8"/>
  <c r="AH23" i="8"/>
  <c r="AH25" i="8"/>
  <c r="AH15" i="8"/>
  <c r="AH17" i="8"/>
  <c r="AH19" i="8"/>
  <c r="AF15" i="8"/>
  <c r="AF17" i="8"/>
  <c r="AF19" i="8"/>
  <c r="AD20" i="8"/>
  <c r="AD23" i="8"/>
  <c r="AD25" i="8"/>
  <c r="AD15" i="8"/>
  <c r="AD17" i="8"/>
  <c r="AD19" i="8"/>
  <c r="AB20" i="8"/>
  <c r="AB23" i="8"/>
  <c r="AB25" i="8"/>
  <c r="AB15" i="8"/>
  <c r="AB17" i="8"/>
  <c r="AB19" i="8"/>
  <c r="Z20" i="8"/>
  <c r="Z23" i="8"/>
  <c r="Z25" i="8"/>
  <c r="Z15" i="8"/>
  <c r="Z17" i="8"/>
  <c r="Z19" i="8"/>
  <c r="R23" i="8"/>
  <c r="R24" i="8"/>
  <c r="R17" i="8"/>
  <c r="R25" i="8"/>
  <c r="R26" i="8"/>
  <c r="R27" i="8"/>
  <c r="R28" i="8"/>
  <c r="P23" i="8"/>
  <c r="P24" i="8"/>
  <c r="P17" i="8"/>
  <c r="P25" i="8"/>
  <c r="P26" i="8"/>
  <c r="P27" i="8"/>
  <c r="P28" i="8"/>
  <c r="N23" i="8"/>
  <c r="N24" i="8"/>
  <c r="N17" i="8"/>
  <c r="N25" i="8"/>
  <c r="N26" i="8"/>
  <c r="N27" i="8"/>
  <c r="N28" i="8"/>
  <c r="L23" i="8"/>
  <c r="S23" i="8" s="1"/>
  <c r="T23" i="8" s="1"/>
  <c r="L24" i="8"/>
  <c r="L17" i="8"/>
  <c r="L25" i="8"/>
  <c r="L26" i="8"/>
  <c r="L27" i="8"/>
  <c r="L28" i="8"/>
  <c r="J23" i="8"/>
  <c r="J24" i="8"/>
  <c r="J25" i="8"/>
  <c r="J26" i="8"/>
  <c r="J27" i="8"/>
  <c r="J28" i="8"/>
  <c r="H23" i="8"/>
  <c r="H24" i="8"/>
  <c r="H17" i="8"/>
  <c r="H25" i="8"/>
  <c r="H26" i="8"/>
  <c r="H27" i="8"/>
  <c r="H28" i="8"/>
  <c r="F23" i="8"/>
  <c r="F24" i="8"/>
  <c r="F17" i="8"/>
  <c r="F25" i="8"/>
  <c r="S25" i="8" s="1"/>
  <c r="T25" i="8" s="1"/>
  <c r="F26" i="8"/>
  <c r="S26" i="8" s="1"/>
  <c r="T26" i="8" s="1"/>
  <c r="F27" i="8"/>
  <c r="S27" i="8" s="1"/>
  <c r="T27" i="8" s="1"/>
  <c r="F28" i="8"/>
  <c r="S28" i="8" s="1"/>
  <c r="T28" i="8" s="1"/>
  <c r="BF19" i="4"/>
  <c r="BF24" i="4"/>
  <c r="BF25" i="4"/>
  <c r="BF26" i="4"/>
  <c r="BD19" i="4"/>
  <c r="BD24" i="4"/>
  <c r="BD25" i="4"/>
  <c r="BD26" i="4"/>
  <c r="BB19" i="4"/>
  <c r="BB24" i="4"/>
  <c r="BB25" i="4"/>
  <c r="BB26" i="4"/>
  <c r="AZ24" i="4"/>
  <c r="AZ25" i="4"/>
  <c r="AZ26" i="4"/>
  <c r="AX19" i="4"/>
  <c r="AX24" i="4"/>
  <c r="AX25" i="4"/>
  <c r="AX26" i="4"/>
  <c r="AV19" i="4"/>
  <c r="AV24" i="4"/>
  <c r="AV25" i="4"/>
  <c r="AV26" i="4"/>
  <c r="BG26" i="4" s="1"/>
  <c r="BH26" i="4" s="1"/>
  <c r="AT19" i="4"/>
  <c r="AT24" i="4"/>
  <c r="BG24" i="4" s="1"/>
  <c r="BH24" i="4" s="1"/>
  <c r="AT25" i="4"/>
  <c r="BG25" i="4" s="1"/>
  <c r="BH25" i="4" s="1"/>
  <c r="AT26" i="4"/>
  <c r="AL17" i="4"/>
  <c r="AL18" i="4"/>
  <c r="AL19" i="4"/>
  <c r="AJ17" i="4"/>
  <c r="AJ18" i="4"/>
  <c r="AJ19" i="4"/>
  <c r="AH17" i="4"/>
  <c r="AH18" i="4"/>
  <c r="AH19" i="4"/>
  <c r="AF17" i="4"/>
  <c r="AF18" i="4"/>
  <c r="AF19" i="4"/>
  <c r="AD17" i="4"/>
  <c r="AD18" i="4"/>
  <c r="AD19" i="4"/>
  <c r="AB17" i="4"/>
  <c r="AB18" i="4"/>
  <c r="AB19" i="4"/>
  <c r="Z17" i="4"/>
  <c r="AM17" i="4" s="1"/>
  <c r="AN17" i="4" s="1"/>
  <c r="Z18" i="4"/>
  <c r="AM18" i="4" s="1"/>
  <c r="AN18" i="4" s="1"/>
  <c r="Z19" i="4"/>
  <c r="AM19" i="4" s="1"/>
  <c r="AN19" i="4" s="1"/>
  <c r="AL7" i="6"/>
  <c r="AL9" i="6"/>
  <c r="AL10" i="6"/>
  <c r="AL11" i="6"/>
  <c r="AJ7" i="6"/>
  <c r="AJ9" i="6"/>
  <c r="AJ10" i="6"/>
  <c r="AJ11" i="6"/>
  <c r="AH7" i="6"/>
  <c r="AH9" i="6"/>
  <c r="AH10" i="6"/>
  <c r="AH11" i="6"/>
  <c r="AF9" i="6"/>
  <c r="AF10" i="6"/>
  <c r="AF11" i="6"/>
  <c r="AD7" i="6"/>
  <c r="AD9" i="6"/>
  <c r="AD10" i="6"/>
  <c r="AD11" i="6"/>
  <c r="AB7" i="6"/>
  <c r="AB9" i="6"/>
  <c r="AM9" i="6" s="1"/>
  <c r="AN9" i="6" s="1"/>
  <c r="AB10" i="6"/>
  <c r="AB11" i="6"/>
  <c r="AM11" i="6" s="1"/>
  <c r="AN11" i="6" s="1"/>
  <c r="Z7" i="6"/>
  <c r="Z9" i="6"/>
  <c r="Z10" i="6"/>
  <c r="AM10" i="6" s="1"/>
  <c r="AN10" i="6" s="1"/>
  <c r="Z11" i="6"/>
  <c r="AL15" i="5"/>
  <c r="AL18" i="5"/>
  <c r="AL19" i="5"/>
  <c r="AJ15" i="5"/>
  <c r="AJ18" i="5"/>
  <c r="AJ19" i="5"/>
  <c r="AH15" i="5"/>
  <c r="AH18" i="5"/>
  <c r="AH19" i="5"/>
  <c r="AM19" i="5" s="1"/>
  <c r="AN19" i="5" s="1"/>
  <c r="AF15" i="5"/>
  <c r="AF18" i="5"/>
  <c r="AF19" i="5"/>
  <c r="AD15" i="5"/>
  <c r="AD18" i="5"/>
  <c r="AD19" i="5"/>
  <c r="AB15" i="5"/>
  <c r="AB18" i="5"/>
  <c r="AM18" i="5" s="1"/>
  <c r="AN18" i="5" s="1"/>
  <c r="AB19" i="5"/>
  <c r="Z15" i="5"/>
  <c r="AM15" i="5" s="1"/>
  <c r="AN15" i="5" s="1"/>
  <c r="Z18" i="5"/>
  <c r="Z19" i="5"/>
  <c r="S14" i="2"/>
  <c r="T14" i="2" s="1"/>
  <c r="R12" i="2"/>
  <c r="R13" i="2"/>
  <c r="R14" i="2"/>
  <c r="P12" i="2"/>
  <c r="P13" i="2"/>
  <c r="P14" i="2"/>
  <c r="N12" i="2"/>
  <c r="N13" i="2"/>
  <c r="S13" i="2" s="1"/>
  <c r="T13" i="2" s="1"/>
  <c r="N14" i="2"/>
  <c r="L12" i="2"/>
  <c r="L13" i="2"/>
  <c r="L14" i="2"/>
  <c r="J12" i="2"/>
  <c r="J13" i="2"/>
  <c r="J14" i="2"/>
  <c r="H12" i="2"/>
  <c r="H13" i="2"/>
  <c r="H14" i="2"/>
  <c r="F12" i="2"/>
  <c r="F13" i="2"/>
  <c r="F14" i="2"/>
  <c r="BG30" i="11" l="1"/>
  <c r="BH30" i="11" s="1"/>
  <c r="AM14" i="13"/>
  <c r="AN14" i="13" s="1"/>
  <c r="S13" i="10"/>
  <c r="T13" i="10" s="1"/>
  <c r="AM25" i="9"/>
  <c r="AN25" i="9" s="1"/>
  <c r="AM24" i="9"/>
  <c r="AN24" i="9" s="1"/>
  <c r="BG39" i="8"/>
  <c r="BH39" i="8" s="1"/>
  <c r="BG18" i="8"/>
  <c r="BH18" i="8" s="1"/>
  <c r="BG16" i="8"/>
  <c r="BH16" i="8" s="1"/>
  <c r="AM19" i="8"/>
  <c r="AN19" i="8" s="1"/>
  <c r="AM17" i="8"/>
  <c r="AN17" i="8" s="1"/>
  <c r="AM15" i="8"/>
  <c r="AN15" i="8" s="1"/>
  <c r="S24" i="8"/>
  <c r="T24" i="8" s="1"/>
  <c r="S12" i="2"/>
  <c r="T12" i="2" s="1"/>
  <c r="AM23" i="12"/>
  <c r="AN23" i="12" s="1"/>
  <c r="BF23" i="11"/>
  <c r="BF16" i="11"/>
  <c r="BD23" i="11"/>
  <c r="BD16" i="11"/>
  <c r="BB23" i="11"/>
  <c r="BB16" i="11"/>
  <c r="AZ23" i="11"/>
  <c r="AX16" i="11"/>
  <c r="AV23" i="11"/>
  <c r="AV16" i="11"/>
  <c r="AT23" i="11"/>
  <c r="AT16" i="11"/>
  <c r="BF17" i="11"/>
  <c r="BF7" i="11"/>
  <c r="BF11" i="11"/>
  <c r="BF9" i="11"/>
  <c r="BF15" i="11"/>
  <c r="BF21" i="11"/>
  <c r="BF25" i="11"/>
  <c r="BF26" i="11"/>
  <c r="BD17" i="11"/>
  <c r="BD7" i="11"/>
  <c r="BD11" i="11"/>
  <c r="BD9" i="11"/>
  <c r="BD15" i="11"/>
  <c r="BD21" i="11"/>
  <c r="BD25" i="11"/>
  <c r="BD26" i="11"/>
  <c r="BB17" i="11"/>
  <c r="BB7" i="11"/>
  <c r="BB11" i="11"/>
  <c r="BB9" i="11"/>
  <c r="BB15" i="11"/>
  <c r="BB21" i="11"/>
  <c r="BB25" i="11"/>
  <c r="BB26" i="11"/>
  <c r="AZ17" i="11"/>
  <c r="AZ21" i="11"/>
  <c r="AZ25" i="11"/>
  <c r="AZ26" i="11"/>
  <c r="AX25" i="11"/>
  <c r="AV17" i="11"/>
  <c r="AV7" i="11"/>
  <c r="AV11" i="11"/>
  <c r="AV9" i="11"/>
  <c r="AV15" i="11"/>
  <c r="AV21" i="11"/>
  <c r="AV25" i="11"/>
  <c r="AV26" i="11"/>
  <c r="AT17" i="11"/>
  <c r="AT7" i="11"/>
  <c r="AT11" i="11"/>
  <c r="AT9" i="11"/>
  <c r="AT15" i="11"/>
  <c r="AT21" i="11"/>
  <c r="AT25" i="11"/>
  <c r="AT26" i="11"/>
  <c r="AL13" i="11"/>
  <c r="AL17" i="11"/>
  <c r="AL23" i="11"/>
  <c r="AL18" i="11"/>
  <c r="AL11" i="11"/>
  <c r="AL20" i="11"/>
  <c r="AL24" i="11"/>
  <c r="AL25" i="11"/>
  <c r="AL26" i="11"/>
  <c r="AL27" i="11"/>
  <c r="AL28" i="11"/>
  <c r="AJ13" i="11"/>
  <c r="AJ17" i="11"/>
  <c r="AJ23" i="11"/>
  <c r="AJ18" i="11"/>
  <c r="AJ11" i="11"/>
  <c r="AJ20" i="11"/>
  <c r="AJ24" i="11"/>
  <c r="AJ25" i="11"/>
  <c r="AJ26" i="11"/>
  <c r="AJ27" i="11"/>
  <c r="AJ28" i="11"/>
  <c r="AH13" i="11"/>
  <c r="AH17" i="11"/>
  <c r="AH23" i="11"/>
  <c r="AH18" i="11"/>
  <c r="AH11" i="11"/>
  <c r="AH20" i="11"/>
  <c r="AH24" i="11"/>
  <c r="AH25" i="11"/>
  <c r="AH26" i="11"/>
  <c r="AH27" i="11"/>
  <c r="AH28" i="11"/>
  <c r="AF13" i="11"/>
  <c r="AF17" i="11"/>
  <c r="AF23" i="11"/>
  <c r="AF18" i="11"/>
  <c r="AF11" i="11"/>
  <c r="AF20" i="11"/>
  <c r="AF24" i="11"/>
  <c r="AF25" i="11"/>
  <c r="AF26" i="11"/>
  <c r="AF27" i="11"/>
  <c r="AF28" i="11"/>
  <c r="AD20" i="11"/>
  <c r="AD24" i="11"/>
  <c r="AD25" i="11"/>
  <c r="AD26" i="11"/>
  <c r="AD27" i="11"/>
  <c r="AD28" i="11"/>
  <c r="AB13" i="11"/>
  <c r="AB17" i="11"/>
  <c r="AB23" i="11"/>
  <c r="AB18" i="11"/>
  <c r="AB11" i="11"/>
  <c r="AB20" i="11"/>
  <c r="AB24" i="11"/>
  <c r="AB25" i="11"/>
  <c r="AB26" i="11"/>
  <c r="AB27" i="11"/>
  <c r="AB28" i="11"/>
  <c r="Z13" i="11"/>
  <c r="Z17" i="11"/>
  <c r="Z23" i="11"/>
  <c r="Z18" i="11"/>
  <c r="Z11" i="11"/>
  <c r="Z20" i="11"/>
  <c r="Z24" i="11"/>
  <c r="Z25" i="11"/>
  <c r="Z26" i="11"/>
  <c r="Z27" i="11"/>
  <c r="Z28" i="11"/>
  <c r="R10" i="11"/>
  <c r="R9" i="11"/>
  <c r="R15" i="11"/>
  <c r="R21" i="11"/>
  <c r="R26" i="11"/>
  <c r="R27" i="11"/>
  <c r="R28" i="11"/>
  <c r="R29" i="11"/>
  <c r="P10" i="11"/>
  <c r="P9" i="11"/>
  <c r="P15" i="11"/>
  <c r="P21" i="11"/>
  <c r="P26" i="11"/>
  <c r="P27" i="11"/>
  <c r="P28" i="11"/>
  <c r="P29" i="11"/>
  <c r="N10" i="11"/>
  <c r="N9" i="11"/>
  <c r="N15" i="11"/>
  <c r="N21" i="11"/>
  <c r="N26" i="11"/>
  <c r="N27" i="11"/>
  <c r="N28" i="11"/>
  <c r="N29" i="11"/>
  <c r="L10" i="11"/>
  <c r="L9" i="11"/>
  <c r="L15" i="11"/>
  <c r="L26" i="11"/>
  <c r="L27" i="11"/>
  <c r="L28" i="11"/>
  <c r="L29" i="11"/>
  <c r="J10" i="11"/>
  <c r="J9" i="11"/>
  <c r="J21" i="11"/>
  <c r="J26" i="11"/>
  <c r="J27" i="11"/>
  <c r="J28" i="11"/>
  <c r="J29" i="11"/>
  <c r="H10" i="11"/>
  <c r="H9" i="11"/>
  <c r="H15" i="11"/>
  <c r="H21" i="11"/>
  <c r="H26" i="11"/>
  <c r="H27" i="11"/>
  <c r="H28" i="11"/>
  <c r="H29" i="11"/>
  <c r="F10" i="11"/>
  <c r="F9" i="11"/>
  <c r="F15" i="11"/>
  <c r="F21" i="11"/>
  <c r="F26" i="11"/>
  <c r="S26" i="11" s="1"/>
  <c r="T26" i="11" s="1"/>
  <c r="F27" i="11"/>
  <c r="S27" i="11" s="1"/>
  <c r="T27" i="11" s="1"/>
  <c r="F28" i="11"/>
  <c r="S28" i="11" s="1"/>
  <c r="T28" i="11" s="1"/>
  <c r="F29" i="11"/>
  <c r="S29" i="11" s="1"/>
  <c r="T29" i="11" s="1"/>
  <c r="BF10" i="13"/>
  <c r="BF12" i="13"/>
  <c r="BF11" i="13"/>
  <c r="BF13" i="13"/>
  <c r="BF14" i="13"/>
  <c r="BF15" i="13"/>
  <c r="BD10" i="13"/>
  <c r="BD12" i="13"/>
  <c r="BD11" i="13"/>
  <c r="BD13" i="13"/>
  <c r="BD14" i="13"/>
  <c r="BD15" i="13"/>
  <c r="BB10" i="13"/>
  <c r="BB12" i="13"/>
  <c r="BB11" i="13"/>
  <c r="BB13" i="13"/>
  <c r="BB14" i="13"/>
  <c r="BB15" i="13"/>
  <c r="AZ10" i="13"/>
  <c r="AZ12" i="13"/>
  <c r="AZ13" i="13"/>
  <c r="AZ14" i="13"/>
  <c r="AZ15" i="13"/>
  <c r="AX10" i="13"/>
  <c r="AX12" i="13"/>
  <c r="AX11" i="13"/>
  <c r="AX13" i="13"/>
  <c r="AX14" i="13"/>
  <c r="AX15" i="13"/>
  <c r="AV10" i="13"/>
  <c r="AV12" i="13"/>
  <c r="AV11" i="13"/>
  <c r="AV13" i="13"/>
  <c r="AV14" i="13"/>
  <c r="AV15" i="13"/>
  <c r="AT10" i="13"/>
  <c r="AT12" i="13"/>
  <c r="AT11" i="13"/>
  <c r="AT13" i="13"/>
  <c r="AT14" i="13"/>
  <c r="AT15" i="13"/>
  <c r="AL10" i="13"/>
  <c r="AL13" i="13"/>
  <c r="AL17" i="13"/>
  <c r="AL12" i="13"/>
  <c r="AJ10" i="13"/>
  <c r="AJ13" i="13"/>
  <c r="AJ17" i="13"/>
  <c r="AJ12" i="13"/>
  <c r="AH10" i="13"/>
  <c r="AH13" i="13"/>
  <c r="AH17" i="13"/>
  <c r="AH12" i="13"/>
  <c r="AF10" i="13"/>
  <c r="AF13" i="13"/>
  <c r="AF17" i="13"/>
  <c r="AF12" i="13"/>
  <c r="AD12" i="13"/>
  <c r="AB10" i="13"/>
  <c r="AB13" i="13"/>
  <c r="AB17" i="13"/>
  <c r="AB12" i="13"/>
  <c r="Z10" i="13"/>
  <c r="Z13" i="13"/>
  <c r="Z17" i="13"/>
  <c r="Z12" i="13"/>
  <c r="S11" i="13"/>
  <c r="T11" i="13" s="1"/>
  <c r="R11" i="13"/>
  <c r="P11" i="13"/>
  <c r="N11" i="13"/>
  <c r="L11" i="13"/>
  <c r="J11" i="13"/>
  <c r="H11" i="13"/>
  <c r="F11" i="13"/>
  <c r="BF11" i="12"/>
  <c r="BF13" i="12"/>
  <c r="BF18" i="12"/>
  <c r="BF17" i="12"/>
  <c r="BF20" i="12"/>
  <c r="BF21" i="12"/>
  <c r="BF22" i="12"/>
  <c r="BD11" i="12"/>
  <c r="BD13" i="12"/>
  <c r="BD18" i="12"/>
  <c r="BD17" i="12"/>
  <c r="BD20" i="12"/>
  <c r="BD21" i="12"/>
  <c r="BD22" i="12"/>
  <c r="BB11" i="12"/>
  <c r="BB13" i="12"/>
  <c r="BB18" i="12"/>
  <c r="BB17" i="12"/>
  <c r="BB20" i="12"/>
  <c r="BB21" i="12"/>
  <c r="BB22" i="12"/>
  <c r="AZ18" i="12"/>
  <c r="AZ17" i="12"/>
  <c r="AZ20" i="12"/>
  <c r="BG20" i="12" s="1"/>
  <c r="BH20" i="12" s="1"/>
  <c r="AZ21" i="12"/>
  <c r="AZ22" i="12"/>
  <c r="AX17" i="12"/>
  <c r="AX20" i="12"/>
  <c r="AX21" i="12"/>
  <c r="AX22" i="12"/>
  <c r="AV11" i="12"/>
  <c r="AV13" i="12"/>
  <c r="AV18" i="12"/>
  <c r="AV17" i="12"/>
  <c r="AV20" i="12"/>
  <c r="AV21" i="12"/>
  <c r="AV22" i="12"/>
  <c r="AT11" i="12"/>
  <c r="AT13" i="12"/>
  <c r="AT18" i="12"/>
  <c r="AT17" i="12"/>
  <c r="AT20" i="12"/>
  <c r="AT21" i="12"/>
  <c r="AT22" i="12"/>
  <c r="AL12" i="12"/>
  <c r="AL10" i="12"/>
  <c r="AL18" i="12"/>
  <c r="AL11" i="12"/>
  <c r="AL14" i="12"/>
  <c r="AL16" i="12"/>
  <c r="AL17" i="12"/>
  <c r="AJ12" i="12"/>
  <c r="AJ10" i="12"/>
  <c r="AJ18" i="12"/>
  <c r="AJ11" i="12"/>
  <c r="AJ14" i="12"/>
  <c r="AJ16" i="12"/>
  <c r="AJ17" i="12"/>
  <c r="AH12" i="12"/>
  <c r="AH10" i="12"/>
  <c r="AH18" i="12"/>
  <c r="AH11" i="12"/>
  <c r="AH14" i="12"/>
  <c r="AH16" i="12"/>
  <c r="AH17" i="12"/>
  <c r="AF18" i="12"/>
  <c r="AF11" i="12"/>
  <c r="AF16" i="12"/>
  <c r="AD14" i="12"/>
  <c r="AD17" i="12"/>
  <c r="AB12" i="12"/>
  <c r="AB10" i="12"/>
  <c r="AB18" i="12"/>
  <c r="AB11" i="12"/>
  <c r="AB14" i="12"/>
  <c r="AB16" i="12"/>
  <c r="AB17" i="12"/>
  <c r="Z12" i="12"/>
  <c r="Z10" i="12"/>
  <c r="Z18" i="12"/>
  <c r="Z11" i="12"/>
  <c r="Z14" i="12"/>
  <c r="Z16" i="12"/>
  <c r="Z17" i="12"/>
  <c r="R12" i="12"/>
  <c r="R13" i="12"/>
  <c r="R14" i="12"/>
  <c r="R15" i="12"/>
  <c r="R16" i="12"/>
  <c r="P12" i="12"/>
  <c r="P13" i="12"/>
  <c r="P14" i="12"/>
  <c r="P15" i="12"/>
  <c r="P16" i="12"/>
  <c r="N12" i="12"/>
  <c r="N13" i="12"/>
  <c r="N14" i="12"/>
  <c r="N15" i="12"/>
  <c r="N16" i="12"/>
  <c r="L12" i="12"/>
  <c r="L13" i="12"/>
  <c r="L14" i="12"/>
  <c r="L15" i="12"/>
  <c r="L16" i="12"/>
  <c r="J12" i="12"/>
  <c r="J13" i="12"/>
  <c r="J14" i="12"/>
  <c r="J15" i="12"/>
  <c r="J16" i="12"/>
  <c r="H12" i="12"/>
  <c r="H13" i="12"/>
  <c r="H14" i="12"/>
  <c r="H15" i="12"/>
  <c r="H16" i="12"/>
  <c r="F12" i="12"/>
  <c r="F13" i="12"/>
  <c r="S13" i="12" s="1"/>
  <c r="T13" i="12" s="1"/>
  <c r="F14" i="12"/>
  <c r="F15" i="12"/>
  <c r="F16" i="12"/>
  <c r="R7" i="12"/>
  <c r="R8" i="12"/>
  <c r="R10" i="12"/>
  <c r="R9" i="12"/>
  <c r="P7" i="12"/>
  <c r="P8" i="12"/>
  <c r="P10" i="12"/>
  <c r="P9" i="12"/>
  <c r="N7" i="12"/>
  <c r="N8" i="12"/>
  <c r="N10" i="12"/>
  <c r="N9" i="12"/>
  <c r="L10" i="12"/>
  <c r="J9" i="12"/>
  <c r="H7" i="12"/>
  <c r="H8" i="12"/>
  <c r="H10" i="12"/>
  <c r="H9" i="12"/>
  <c r="F7" i="12"/>
  <c r="F8" i="12"/>
  <c r="F10" i="12"/>
  <c r="F9" i="12"/>
  <c r="P12" i="10"/>
  <c r="N12" i="10"/>
  <c r="L12" i="10"/>
  <c r="J12" i="10"/>
  <c r="H12" i="10"/>
  <c r="F12" i="10"/>
  <c r="BF9" i="9"/>
  <c r="BF10" i="9"/>
  <c r="BF11" i="9"/>
  <c r="BF13" i="9"/>
  <c r="BF22" i="9"/>
  <c r="BF23" i="9"/>
  <c r="BF24" i="9"/>
  <c r="BF25" i="9"/>
  <c r="BF26" i="9"/>
  <c r="BD9" i="9"/>
  <c r="BD10" i="9"/>
  <c r="BD11" i="9"/>
  <c r="BD13" i="9"/>
  <c r="BD22" i="9"/>
  <c r="BD23" i="9"/>
  <c r="BD24" i="9"/>
  <c r="BD25" i="9"/>
  <c r="BD26" i="9"/>
  <c r="BB9" i="9"/>
  <c r="BB10" i="9"/>
  <c r="BB11" i="9"/>
  <c r="BB13" i="9"/>
  <c r="BB22" i="9"/>
  <c r="BB23" i="9"/>
  <c r="BB24" i="9"/>
  <c r="BB25" i="9"/>
  <c r="BB26" i="9"/>
  <c r="AZ9" i="9"/>
  <c r="AZ10" i="9"/>
  <c r="AZ11" i="9"/>
  <c r="AZ13" i="9"/>
  <c r="AZ22" i="9"/>
  <c r="AZ23" i="9"/>
  <c r="AZ24" i="9"/>
  <c r="AZ25" i="9"/>
  <c r="AZ26" i="9"/>
  <c r="AX22" i="9"/>
  <c r="AX23" i="9"/>
  <c r="AX24" i="9"/>
  <c r="AX25" i="9"/>
  <c r="AX26" i="9"/>
  <c r="AV9" i="9"/>
  <c r="AV10" i="9"/>
  <c r="AV11" i="9"/>
  <c r="AV13" i="9"/>
  <c r="AV22" i="9"/>
  <c r="AV23" i="9"/>
  <c r="AV24" i="9"/>
  <c r="AV25" i="9"/>
  <c r="AV26" i="9"/>
  <c r="AT9" i="9"/>
  <c r="AT10" i="9"/>
  <c r="AT11" i="9"/>
  <c r="AT13" i="9"/>
  <c r="AT22" i="9"/>
  <c r="AT23" i="9"/>
  <c r="AT24" i="9"/>
  <c r="AT25" i="9"/>
  <c r="AT26" i="9"/>
  <c r="AL11" i="9"/>
  <c r="AL12" i="9"/>
  <c r="AL16" i="9"/>
  <c r="AL22" i="9"/>
  <c r="AL23" i="9"/>
  <c r="AL15" i="9"/>
  <c r="AL10" i="9"/>
  <c r="AJ11" i="9"/>
  <c r="AJ12" i="9"/>
  <c r="AJ16" i="9"/>
  <c r="AJ22" i="9"/>
  <c r="AJ23" i="9"/>
  <c r="AJ15" i="9"/>
  <c r="AJ10" i="9"/>
  <c r="AH11" i="9"/>
  <c r="AH12" i="9"/>
  <c r="AH16" i="9"/>
  <c r="AH22" i="9"/>
  <c r="AH23" i="9"/>
  <c r="AH15" i="9"/>
  <c r="AH10" i="9"/>
  <c r="AF11" i="9"/>
  <c r="AF12" i="9"/>
  <c r="AF16" i="9"/>
  <c r="AF22" i="9"/>
  <c r="AF23" i="9"/>
  <c r="AF10" i="9"/>
  <c r="AD22" i="9"/>
  <c r="AD23" i="9"/>
  <c r="AD15" i="9"/>
  <c r="AD10" i="9"/>
  <c r="AB11" i="9"/>
  <c r="AB12" i="9"/>
  <c r="AB16" i="9"/>
  <c r="AB22" i="9"/>
  <c r="AB23" i="9"/>
  <c r="AB15" i="9"/>
  <c r="AB10" i="9"/>
  <c r="Z11" i="9"/>
  <c r="Z12" i="9"/>
  <c r="Z16" i="9"/>
  <c r="Z22" i="9"/>
  <c r="Z23" i="9"/>
  <c r="Z15" i="9"/>
  <c r="Z10" i="9"/>
  <c r="R8" i="9"/>
  <c r="R15" i="9"/>
  <c r="R16" i="9"/>
  <c r="P8" i="9"/>
  <c r="P15" i="9"/>
  <c r="P16" i="9"/>
  <c r="N8" i="9"/>
  <c r="N15" i="9"/>
  <c r="N16" i="9"/>
  <c r="L15" i="9"/>
  <c r="L16" i="9"/>
  <c r="J15" i="9"/>
  <c r="J16" i="9"/>
  <c r="H8" i="9"/>
  <c r="H15" i="9"/>
  <c r="H16" i="9"/>
  <c r="F8" i="9"/>
  <c r="F15" i="9"/>
  <c r="F16" i="9"/>
  <c r="BF11" i="8"/>
  <c r="BF20" i="8"/>
  <c r="BF21" i="8"/>
  <c r="BF22" i="8"/>
  <c r="BF24" i="8"/>
  <c r="BF26" i="8"/>
  <c r="BF12" i="8"/>
  <c r="BF27" i="8"/>
  <c r="BF33" i="8"/>
  <c r="BF34" i="8"/>
  <c r="BF35" i="8"/>
  <c r="BF36" i="8"/>
  <c r="BF37" i="8"/>
  <c r="BF38" i="8"/>
  <c r="BD11" i="8"/>
  <c r="BD20" i="8"/>
  <c r="BD21" i="8"/>
  <c r="BD22" i="8"/>
  <c r="BD24" i="8"/>
  <c r="BD26" i="8"/>
  <c r="BD12" i="8"/>
  <c r="BD27" i="8"/>
  <c r="BD33" i="8"/>
  <c r="BD34" i="8"/>
  <c r="BD35" i="8"/>
  <c r="BD36" i="8"/>
  <c r="BD37" i="8"/>
  <c r="BD38" i="8"/>
  <c r="BB11" i="8"/>
  <c r="BB20" i="8"/>
  <c r="BB21" i="8"/>
  <c r="BB22" i="8"/>
  <c r="BB24" i="8"/>
  <c r="BB26" i="8"/>
  <c r="BB12" i="8"/>
  <c r="BB27" i="8"/>
  <c r="BB33" i="8"/>
  <c r="BB34" i="8"/>
  <c r="BB35" i="8"/>
  <c r="BB36" i="8"/>
  <c r="BB37" i="8"/>
  <c r="BB38" i="8"/>
  <c r="AZ20" i="8"/>
  <c r="AZ21" i="8"/>
  <c r="AZ22" i="8"/>
  <c r="AZ24" i="8"/>
  <c r="AZ26" i="8"/>
  <c r="AZ27" i="8"/>
  <c r="AZ33" i="8"/>
  <c r="AZ34" i="8"/>
  <c r="AZ35" i="8"/>
  <c r="AZ36" i="8"/>
  <c r="AZ37" i="8"/>
  <c r="AZ38" i="8"/>
  <c r="AX33" i="8"/>
  <c r="AX34" i="8"/>
  <c r="AX35" i="8"/>
  <c r="AX36" i="8"/>
  <c r="AX37" i="8"/>
  <c r="AX38" i="8"/>
  <c r="AV11" i="8"/>
  <c r="AV20" i="8"/>
  <c r="AV21" i="8"/>
  <c r="AV22" i="8"/>
  <c r="AV24" i="8"/>
  <c r="AV26" i="8"/>
  <c r="AV12" i="8"/>
  <c r="AV27" i="8"/>
  <c r="AV33" i="8"/>
  <c r="AV34" i="8"/>
  <c r="AV35" i="8"/>
  <c r="AV36" i="8"/>
  <c r="AV37" i="8"/>
  <c r="AV38" i="8"/>
  <c r="AT11" i="8"/>
  <c r="AT20" i="8"/>
  <c r="AT21" i="8"/>
  <c r="AT22" i="8"/>
  <c r="AT24" i="8"/>
  <c r="AT26" i="8"/>
  <c r="AT12" i="8"/>
  <c r="AT27" i="8"/>
  <c r="AT33" i="8"/>
  <c r="AT34" i="8"/>
  <c r="AT35" i="8"/>
  <c r="AT36" i="8"/>
  <c r="AT37" i="8"/>
  <c r="AT38" i="8"/>
  <c r="AL18" i="8"/>
  <c r="AL22" i="8"/>
  <c r="AL10" i="8"/>
  <c r="AL14" i="8"/>
  <c r="AL33" i="8"/>
  <c r="AL40" i="8"/>
  <c r="AL41" i="8"/>
  <c r="AL16" i="8"/>
  <c r="AJ18" i="8"/>
  <c r="AJ22" i="8"/>
  <c r="AJ10" i="8"/>
  <c r="AJ14" i="8"/>
  <c r="AJ33" i="8"/>
  <c r="AJ40" i="8"/>
  <c r="AJ41" i="8"/>
  <c r="AJ16" i="8"/>
  <c r="AH18" i="8"/>
  <c r="AH22" i="8"/>
  <c r="AH10" i="8"/>
  <c r="AH14" i="8"/>
  <c r="AH33" i="8"/>
  <c r="AH40" i="8"/>
  <c r="AH41" i="8"/>
  <c r="AH16" i="8"/>
  <c r="AF18" i="8"/>
  <c r="AF22" i="8"/>
  <c r="AF14" i="8"/>
  <c r="AF33" i="8"/>
  <c r="AF40" i="8"/>
  <c r="AF41" i="8"/>
  <c r="AD40" i="8"/>
  <c r="AD41" i="8"/>
  <c r="AD16" i="8"/>
  <c r="AB18" i="8"/>
  <c r="AB22" i="8"/>
  <c r="AB10" i="8"/>
  <c r="AB14" i="8"/>
  <c r="AB33" i="8"/>
  <c r="AB40" i="8"/>
  <c r="AB41" i="8"/>
  <c r="AB16" i="8"/>
  <c r="Z18" i="8"/>
  <c r="Z22" i="8"/>
  <c r="Z10" i="8"/>
  <c r="Z14" i="8"/>
  <c r="Z33" i="8"/>
  <c r="Z40" i="8"/>
  <c r="Z41" i="8"/>
  <c r="Z16" i="8"/>
  <c r="R14" i="8"/>
  <c r="R15" i="8"/>
  <c r="R11" i="8"/>
  <c r="R13" i="8"/>
  <c r="R10" i="8"/>
  <c r="R16" i="8"/>
  <c r="R22" i="8"/>
  <c r="R12" i="8"/>
  <c r="P14" i="8"/>
  <c r="P15" i="8"/>
  <c r="P11" i="8"/>
  <c r="P13" i="8"/>
  <c r="P10" i="8"/>
  <c r="P16" i="8"/>
  <c r="P22" i="8"/>
  <c r="P12" i="8"/>
  <c r="N14" i="8"/>
  <c r="N15" i="8"/>
  <c r="N11" i="8"/>
  <c r="N13" i="8"/>
  <c r="N10" i="8"/>
  <c r="N16" i="8"/>
  <c r="N22" i="8"/>
  <c r="N12" i="8"/>
  <c r="L14" i="8"/>
  <c r="L15" i="8"/>
  <c r="L22" i="8"/>
  <c r="J16" i="8"/>
  <c r="J22" i="8"/>
  <c r="J12" i="8"/>
  <c r="H14" i="8"/>
  <c r="H15" i="8"/>
  <c r="H11" i="8"/>
  <c r="H13" i="8"/>
  <c r="H10" i="8"/>
  <c r="H16" i="8"/>
  <c r="H22" i="8"/>
  <c r="H12" i="8"/>
  <c r="F14" i="8"/>
  <c r="F15" i="8"/>
  <c r="F11" i="8"/>
  <c r="F13" i="8"/>
  <c r="F10" i="8"/>
  <c r="F16" i="8"/>
  <c r="F22" i="8"/>
  <c r="S22" i="8" s="1"/>
  <c r="T22" i="8" s="1"/>
  <c r="F12" i="8"/>
  <c r="BF18" i="4"/>
  <c r="BF15" i="4"/>
  <c r="BF14" i="4"/>
  <c r="BD18" i="4"/>
  <c r="BD15" i="4"/>
  <c r="BD14" i="4"/>
  <c r="BB18" i="4"/>
  <c r="BB15" i="4"/>
  <c r="BB14" i="4"/>
  <c r="AZ18" i="4"/>
  <c r="AX14" i="4"/>
  <c r="AV18" i="4"/>
  <c r="AV15" i="4"/>
  <c r="AV14" i="4"/>
  <c r="AT18" i="4"/>
  <c r="AT15" i="4"/>
  <c r="AT14" i="4"/>
  <c r="AL8" i="4"/>
  <c r="AL14" i="4"/>
  <c r="AL15" i="4"/>
  <c r="AJ8" i="4"/>
  <c r="AJ14" i="4"/>
  <c r="AJ15" i="4"/>
  <c r="AH8" i="4"/>
  <c r="AH14" i="4"/>
  <c r="AH15" i="4"/>
  <c r="AF14" i="4"/>
  <c r="AD15" i="4"/>
  <c r="AB8" i="4"/>
  <c r="AB14" i="4"/>
  <c r="AB15" i="4"/>
  <c r="Z8" i="4"/>
  <c r="Z14" i="4"/>
  <c r="Z15" i="4"/>
  <c r="S16" i="4"/>
  <c r="T16" i="4" s="1"/>
  <c r="R15" i="4"/>
  <c r="R11" i="4"/>
  <c r="R16" i="4"/>
  <c r="P15" i="4"/>
  <c r="P11" i="4"/>
  <c r="P16" i="4"/>
  <c r="N15" i="4"/>
  <c r="N11" i="4"/>
  <c r="N16" i="4"/>
  <c r="L15" i="4"/>
  <c r="L11" i="4"/>
  <c r="L16" i="4"/>
  <c r="J11" i="4"/>
  <c r="J16" i="4"/>
  <c r="H15" i="4"/>
  <c r="H11" i="4"/>
  <c r="H16" i="4"/>
  <c r="F15" i="4"/>
  <c r="F11" i="4"/>
  <c r="F16" i="4"/>
  <c r="BF8" i="6"/>
  <c r="BF10" i="6"/>
  <c r="BF9" i="6"/>
  <c r="BF11" i="6"/>
  <c r="BF12" i="6"/>
  <c r="BF13" i="6"/>
  <c r="BD8" i="6"/>
  <c r="BD10" i="6"/>
  <c r="BD9" i="6"/>
  <c r="BD11" i="6"/>
  <c r="BD12" i="6"/>
  <c r="BD13" i="6"/>
  <c r="BB8" i="6"/>
  <c r="BB10" i="6"/>
  <c r="BB9" i="6"/>
  <c r="BB11" i="6"/>
  <c r="BB12" i="6"/>
  <c r="BB13" i="6"/>
  <c r="AZ8" i="6"/>
  <c r="AZ10" i="6"/>
  <c r="AZ9" i="6"/>
  <c r="AZ11" i="6"/>
  <c r="AZ12" i="6"/>
  <c r="AZ13" i="6"/>
  <c r="AX10" i="6"/>
  <c r="AX9" i="6"/>
  <c r="AX12" i="6"/>
  <c r="AX13" i="6"/>
  <c r="AV8" i="6"/>
  <c r="AV10" i="6"/>
  <c r="AV9" i="6"/>
  <c r="AV11" i="6"/>
  <c r="AV12" i="6"/>
  <c r="AV13" i="6"/>
  <c r="AT8" i="6"/>
  <c r="AT10" i="6"/>
  <c r="AT9" i="6"/>
  <c r="AT11" i="6"/>
  <c r="AT12" i="6"/>
  <c r="AT13" i="6"/>
  <c r="R8" i="6"/>
  <c r="R9" i="6"/>
  <c r="P8" i="6"/>
  <c r="P9" i="6"/>
  <c r="N8" i="6"/>
  <c r="N9" i="6"/>
  <c r="L8" i="6"/>
  <c r="L9" i="6"/>
  <c r="J8" i="6"/>
  <c r="J9" i="6"/>
  <c r="H8" i="6"/>
  <c r="H9" i="6"/>
  <c r="F8" i="6"/>
  <c r="S8" i="6" s="1"/>
  <c r="T8" i="6" s="1"/>
  <c r="F9" i="6"/>
  <c r="S9" i="6" s="1"/>
  <c r="T9" i="6" s="1"/>
  <c r="BF12" i="5"/>
  <c r="BF17" i="5"/>
  <c r="BF20" i="5"/>
  <c r="BF14" i="5"/>
  <c r="BF16" i="5"/>
  <c r="BF18" i="5"/>
  <c r="BD12" i="5"/>
  <c r="BD17" i="5"/>
  <c r="BD20" i="5"/>
  <c r="BD14" i="5"/>
  <c r="BD16" i="5"/>
  <c r="BD18" i="5"/>
  <c r="BB12" i="5"/>
  <c r="BB17" i="5"/>
  <c r="BB20" i="5"/>
  <c r="BB14" i="5"/>
  <c r="BB16" i="5"/>
  <c r="BB18" i="5"/>
  <c r="AZ12" i="5"/>
  <c r="AZ17" i="5"/>
  <c r="AZ20" i="5"/>
  <c r="AZ14" i="5"/>
  <c r="AZ16" i="5"/>
  <c r="AZ18" i="5"/>
  <c r="AX14" i="5"/>
  <c r="AX16" i="5"/>
  <c r="AX18" i="5"/>
  <c r="AV12" i="5"/>
  <c r="AV17" i="5"/>
  <c r="AV20" i="5"/>
  <c r="AV14" i="5"/>
  <c r="AV16" i="5"/>
  <c r="AV18" i="5"/>
  <c r="AT12" i="5"/>
  <c r="AT17" i="5"/>
  <c r="AT20" i="5"/>
  <c r="AT14" i="5"/>
  <c r="AT16" i="5"/>
  <c r="AT18" i="5"/>
  <c r="AL10" i="5"/>
  <c r="AL16" i="5"/>
  <c r="AL14" i="5"/>
  <c r="AL13" i="5"/>
  <c r="AJ10" i="5"/>
  <c r="AJ16" i="5"/>
  <c r="AJ14" i="5"/>
  <c r="AJ13" i="5"/>
  <c r="AH10" i="5"/>
  <c r="AH16" i="5"/>
  <c r="AH14" i="5"/>
  <c r="AH13" i="5"/>
  <c r="AF10" i="5"/>
  <c r="AF16" i="5"/>
  <c r="AF14" i="5"/>
  <c r="AD13" i="5"/>
  <c r="AB10" i="5"/>
  <c r="AB16" i="5"/>
  <c r="AB14" i="5"/>
  <c r="AB13" i="5"/>
  <c r="Z10" i="5"/>
  <c r="Z16" i="5"/>
  <c r="Z14" i="5"/>
  <c r="Z13" i="5"/>
  <c r="R13" i="5"/>
  <c r="R12" i="5"/>
  <c r="R14" i="5"/>
  <c r="R15" i="5"/>
  <c r="R16" i="5"/>
  <c r="P13" i="5"/>
  <c r="P12" i="5"/>
  <c r="P14" i="5"/>
  <c r="P15" i="5"/>
  <c r="P16" i="5"/>
  <c r="N13" i="5"/>
  <c r="N12" i="5"/>
  <c r="N14" i="5"/>
  <c r="N15" i="5"/>
  <c r="N16" i="5"/>
  <c r="L13" i="5"/>
  <c r="L14" i="5"/>
  <c r="L15" i="5"/>
  <c r="L16" i="5"/>
  <c r="J14" i="5"/>
  <c r="S14" i="5" s="1"/>
  <c r="T14" i="5" s="1"/>
  <c r="J15" i="5"/>
  <c r="J16" i="5"/>
  <c r="H13" i="5"/>
  <c r="H12" i="5"/>
  <c r="H14" i="5"/>
  <c r="H15" i="5"/>
  <c r="H16" i="5"/>
  <c r="F13" i="5"/>
  <c r="F12" i="5"/>
  <c r="F14" i="5"/>
  <c r="F15" i="5"/>
  <c r="F16" i="5"/>
  <c r="S16" i="5" s="1"/>
  <c r="T16" i="5" s="1"/>
  <c r="AL10" i="3"/>
  <c r="AL11" i="3"/>
  <c r="AL12" i="3"/>
  <c r="AL13" i="3"/>
  <c r="AJ10" i="3"/>
  <c r="AJ11" i="3"/>
  <c r="AJ12" i="3"/>
  <c r="AJ13" i="3"/>
  <c r="AH10" i="3"/>
  <c r="AH11" i="3"/>
  <c r="AH12" i="3"/>
  <c r="AH13" i="3"/>
  <c r="AF10" i="3"/>
  <c r="AF11" i="3"/>
  <c r="AF12" i="3"/>
  <c r="AF13" i="3"/>
  <c r="AD11" i="3"/>
  <c r="AD12" i="3"/>
  <c r="AD13" i="3"/>
  <c r="AB10" i="3"/>
  <c r="AB11" i="3"/>
  <c r="AB12" i="3"/>
  <c r="AB13" i="3"/>
  <c r="Z10" i="3"/>
  <c r="Z11" i="3"/>
  <c r="Z12" i="3"/>
  <c r="Z13" i="3"/>
  <c r="R9" i="3"/>
  <c r="R11" i="3"/>
  <c r="R12" i="3"/>
  <c r="R13" i="3"/>
  <c r="P9" i="3"/>
  <c r="P11" i="3"/>
  <c r="P12" i="3"/>
  <c r="P13" i="3"/>
  <c r="N9" i="3"/>
  <c r="N11" i="3"/>
  <c r="N12" i="3"/>
  <c r="N13" i="3"/>
  <c r="L9" i="3"/>
  <c r="L11" i="3"/>
  <c r="L12" i="3"/>
  <c r="L13" i="3"/>
  <c r="J9" i="3"/>
  <c r="J11" i="3"/>
  <c r="J12" i="3"/>
  <c r="J13" i="3"/>
  <c r="H9" i="3"/>
  <c r="H11" i="3"/>
  <c r="H12" i="3"/>
  <c r="H13" i="3"/>
  <c r="F9" i="3"/>
  <c r="F11" i="3"/>
  <c r="F12" i="3"/>
  <c r="F13" i="3"/>
  <c r="BF18" i="2"/>
  <c r="BF19" i="2"/>
  <c r="BF20" i="2"/>
  <c r="BF21" i="2"/>
  <c r="BF7" i="2"/>
  <c r="BF22" i="2"/>
  <c r="BF23" i="2"/>
  <c r="BF24" i="2"/>
  <c r="BD18" i="2"/>
  <c r="BD19" i="2"/>
  <c r="BD20" i="2"/>
  <c r="BD21" i="2"/>
  <c r="BD7" i="2"/>
  <c r="BD22" i="2"/>
  <c r="BD23" i="2"/>
  <c r="BD24" i="2"/>
  <c r="BB18" i="2"/>
  <c r="BB19" i="2"/>
  <c r="BB20" i="2"/>
  <c r="BB21" i="2"/>
  <c r="BB7" i="2"/>
  <c r="BB22" i="2"/>
  <c r="BB23" i="2"/>
  <c r="BB24" i="2"/>
  <c r="AZ18" i="2"/>
  <c r="AZ19" i="2"/>
  <c r="AZ20" i="2"/>
  <c r="AZ21" i="2"/>
  <c r="AZ22" i="2"/>
  <c r="AZ23" i="2"/>
  <c r="AZ24" i="2"/>
  <c r="AX18" i="2"/>
  <c r="AX19" i="2"/>
  <c r="AX20" i="2"/>
  <c r="AX21" i="2"/>
  <c r="AX7" i="2"/>
  <c r="AX22" i="2"/>
  <c r="AX23" i="2"/>
  <c r="AX24" i="2"/>
  <c r="AV18" i="2"/>
  <c r="AV19" i="2"/>
  <c r="AV20" i="2"/>
  <c r="AV21" i="2"/>
  <c r="AV7" i="2"/>
  <c r="AV22" i="2"/>
  <c r="AV23" i="2"/>
  <c r="AV24" i="2"/>
  <c r="AT18" i="2"/>
  <c r="BG18" i="2" s="1"/>
  <c r="BH18" i="2" s="1"/>
  <c r="AT19" i="2"/>
  <c r="BG19" i="2" s="1"/>
  <c r="BH19" i="2" s="1"/>
  <c r="AT20" i="2"/>
  <c r="AT21" i="2"/>
  <c r="AT7" i="2"/>
  <c r="AT22" i="2"/>
  <c r="BG22" i="2" s="1"/>
  <c r="BH22" i="2" s="1"/>
  <c r="AT23" i="2"/>
  <c r="BG23" i="2" s="1"/>
  <c r="BH23" i="2" s="1"/>
  <c r="AT24" i="2"/>
  <c r="BG24" i="2" s="1"/>
  <c r="BH24" i="2" s="1"/>
  <c r="AL10" i="2"/>
  <c r="AL20" i="2"/>
  <c r="AL21" i="2"/>
  <c r="AL22" i="2"/>
  <c r="AL23" i="2"/>
  <c r="AJ10" i="2"/>
  <c r="AJ20" i="2"/>
  <c r="AJ21" i="2"/>
  <c r="AJ22" i="2"/>
  <c r="AJ23" i="2"/>
  <c r="AH10" i="2"/>
  <c r="AH20" i="2"/>
  <c r="AH21" i="2"/>
  <c r="AH22" i="2"/>
  <c r="AH23" i="2"/>
  <c r="AF10" i="2"/>
  <c r="AF20" i="2"/>
  <c r="AF21" i="2"/>
  <c r="AF22" i="2"/>
  <c r="AF23" i="2"/>
  <c r="AD20" i="2"/>
  <c r="AD21" i="2"/>
  <c r="AD22" i="2"/>
  <c r="AD23" i="2"/>
  <c r="AB10" i="2"/>
  <c r="AB20" i="2"/>
  <c r="AB21" i="2"/>
  <c r="AB22" i="2"/>
  <c r="AB23" i="2"/>
  <c r="Z10" i="2"/>
  <c r="Z20" i="2"/>
  <c r="Z21" i="2"/>
  <c r="Z22" i="2"/>
  <c r="Z23" i="2"/>
  <c r="BF21" i="1"/>
  <c r="BF32" i="1"/>
  <c r="BF33" i="1"/>
  <c r="BF34" i="1"/>
  <c r="BD21" i="1"/>
  <c r="BD32" i="1"/>
  <c r="BD33" i="1"/>
  <c r="BD34" i="1"/>
  <c r="BB21" i="1"/>
  <c r="BB32" i="1"/>
  <c r="BB33" i="1"/>
  <c r="BB34" i="1"/>
  <c r="AZ21" i="1"/>
  <c r="AZ32" i="1"/>
  <c r="AZ33" i="1"/>
  <c r="AZ34" i="1"/>
  <c r="AX21" i="1"/>
  <c r="AX32" i="1"/>
  <c r="AX33" i="1"/>
  <c r="AX34" i="1"/>
  <c r="AV21" i="1"/>
  <c r="AV32" i="1"/>
  <c r="AV33" i="1"/>
  <c r="BG33" i="1" s="1"/>
  <c r="BH33" i="1" s="1"/>
  <c r="AV34" i="1"/>
  <c r="AT21" i="1"/>
  <c r="AT32" i="1"/>
  <c r="AT33" i="1"/>
  <c r="AT34" i="1"/>
  <c r="BF14" i="1"/>
  <c r="BF18" i="1"/>
  <c r="BF22" i="1"/>
  <c r="BF25" i="1"/>
  <c r="BF30" i="1"/>
  <c r="BF31" i="1"/>
  <c r="BD14" i="1"/>
  <c r="BD18" i="1"/>
  <c r="BD22" i="1"/>
  <c r="BD25" i="1"/>
  <c r="BD30" i="1"/>
  <c r="BD31" i="1"/>
  <c r="BB14" i="1"/>
  <c r="BB18" i="1"/>
  <c r="BB22" i="1"/>
  <c r="BB25" i="1"/>
  <c r="BB30" i="1"/>
  <c r="BB31" i="1"/>
  <c r="AZ14" i="1"/>
  <c r="AZ18" i="1"/>
  <c r="AZ22" i="1"/>
  <c r="AZ25" i="1"/>
  <c r="AZ30" i="1"/>
  <c r="AZ31" i="1"/>
  <c r="AX30" i="1"/>
  <c r="AX31" i="1"/>
  <c r="AV14" i="1"/>
  <c r="AV18" i="1"/>
  <c r="AV22" i="1"/>
  <c r="AV25" i="1"/>
  <c r="AV30" i="1"/>
  <c r="AV31" i="1"/>
  <c r="AT14" i="1"/>
  <c r="AT18" i="1"/>
  <c r="AT22" i="1"/>
  <c r="AT25" i="1"/>
  <c r="AT30" i="1"/>
  <c r="AT31" i="1"/>
  <c r="AL21" i="1"/>
  <c r="AL17" i="1"/>
  <c r="AL23" i="1"/>
  <c r="AL24" i="1"/>
  <c r="AJ21" i="1"/>
  <c r="AJ17" i="1"/>
  <c r="AJ23" i="1"/>
  <c r="AJ24" i="1"/>
  <c r="AH21" i="1"/>
  <c r="AH17" i="1"/>
  <c r="AH23" i="1"/>
  <c r="AH24" i="1"/>
  <c r="AF21" i="1"/>
  <c r="AF17" i="1"/>
  <c r="AF23" i="1"/>
  <c r="AF24" i="1"/>
  <c r="AD21" i="1"/>
  <c r="AD17" i="1"/>
  <c r="AD23" i="1"/>
  <c r="AD24" i="1"/>
  <c r="AB21" i="1"/>
  <c r="AB17" i="1"/>
  <c r="AB23" i="1"/>
  <c r="AB24" i="1"/>
  <c r="Z21" i="1"/>
  <c r="Z17" i="1"/>
  <c r="Z23" i="1"/>
  <c r="Z24" i="1"/>
  <c r="Z11" i="1"/>
  <c r="Z19" i="1"/>
  <c r="Z20" i="1"/>
  <c r="Z22" i="1"/>
  <c r="Z12" i="1"/>
  <c r="Z13" i="1"/>
  <c r="Z14" i="1"/>
  <c r="Z16" i="1"/>
  <c r="Z18" i="1"/>
  <c r="AB11" i="1"/>
  <c r="AB19" i="1"/>
  <c r="AB20" i="1"/>
  <c r="AB22" i="1"/>
  <c r="AB12" i="1"/>
  <c r="AB13" i="1"/>
  <c r="AB14" i="1"/>
  <c r="AB16" i="1"/>
  <c r="AB18" i="1"/>
  <c r="AD22" i="1"/>
  <c r="AD12" i="1"/>
  <c r="AD13" i="1"/>
  <c r="AD14" i="1"/>
  <c r="AD16" i="1"/>
  <c r="AD18" i="1"/>
  <c r="AF19" i="1"/>
  <c r="AF20" i="1"/>
  <c r="AF22" i="1"/>
  <c r="AH11" i="1"/>
  <c r="AH19" i="1"/>
  <c r="AH20" i="1"/>
  <c r="AH22" i="1"/>
  <c r="AH12" i="1"/>
  <c r="AH13" i="1"/>
  <c r="AH14" i="1"/>
  <c r="AH16" i="1"/>
  <c r="AH18" i="1"/>
  <c r="AJ11" i="1"/>
  <c r="AJ19" i="1"/>
  <c r="AJ20" i="1"/>
  <c r="AJ22" i="1"/>
  <c r="AJ12" i="1"/>
  <c r="AJ13" i="1"/>
  <c r="AJ14" i="1"/>
  <c r="AJ16" i="1"/>
  <c r="AJ18" i="1"/>
  <c r="AL11" i="1"/>
  <c r="AL19" i="1"/>
  <c r="AL20" i="1"/>
  <c r="AL22" i="1"/>
  <c r="AL12" i="1"/>
  <c r="AL13" i="1"/>
  <c r="AL14" i="1"/>
  <c r="AL16" i="1"/>
  <c r="AL18" i="1"/>
  <c r="R16" i="1"/>
  <c r="R19" i="1"/>
  <c r="R20" i="1"/>
  <c r="P16" i="1"/>
  <c r="P19" i="1"/>
  <c r="P20" i="1"/>
  <c r="N16" i="1"/>
  <c r="N19" i="1"/>
  <c r="N20" i="1"/>
  <c r="L16" i="1"/>
  <c r="L19" i="1"/>
  <c r="L20" i="1"/>
  <c r="J19" i="1"/>
  <c r="J20" i="1"/>
  <c r="H16" i="1"/>
  <c r="H19" i="1"/>
  <c r="H20" i="1"/>
  <c r="F16" i="1"/>
  <c r="F19" i="1"/>
  <c r="F20" i="1"/>
  <c r="AX29" i="1"/>
  <c r="BF7" i="13"/>
  <c r="BF9" i="13"/>
  <c r="BD7" i="13"/>
  <c r="BD9" i="13"/>
  <c r="BB7" i="13"/>
  <c r="BB9" i="13"/>
  <c r="AX9" i="13"/>
  <c r="AT9" i="13"/>
  <c r="AL11" i="13"/>
  <c r="AL9" i="13"/>
  <c r="AJ11" i="13"/>
  <c r="AJ9" i="13"/>
  <c r="AH11" i="13"/>
  <c r="AH9" i="13"/>
  <c r="AF11" i="13"/>
  <c r="AF9" i="13"/>
  <c r="AD9" i="13"/>
  <c r="Z11" i="13"/>
  <c r="Z9" i="13"/>
  <c r="AL8" i="13"/>
  <c r="AL7" i="13"/>
  <c r="AJ8" i="13"/>
  <c r="AJ7" i="13"/>
  <c r="AH8" i="13"/>
  <c r="AH7" i="13"/>
  <c r="AF8" i="13"/>
  <c r="R8" i="13"/>
  <c r="R9" i="13"/>
  <c r="R10" i="13"/>
  <c r="P8" i="13"/>
  <c r="P9" i="13"/>
  <c r="P10" i="13"/>
  <c r="N8" i="13"/>
  <c r="N9" i="13"/>
  <c r="N10" i="13"/>
  <c r="L8" i="13"/>
  <c r="L9" i="13"/>
  <c r="L10" i="13"/>
  <c r="J9" i="13"/>
  <c r="J10" i="13"/>
  <c r="F8" i="13"/>
  <c r="F9" i="13"/>
  <c r="F10" i="13"/>
  <c r="F7" i="13"/>
  <c r="BF8" i="13"/>
  <c r="BD8" i="13"/>
  <c r="BB8" i="13"/>
  <c r="AX8" i="13"/>
  <c r="AV8" i="13"/>
  <c r="AL15" i="13"/>
  <c r="AJ15" i="13"/>
  <c r="AH15" i="13"/>
  <c r="AF15" i="13"/>
  <c r="AD15" i="13"/>
  <c r="AB15" i="13"/>
  <c r="R7" i="13"/>
  <c r="P7" i="13"/>
  <c r="N7" i="13"/>
  <c r="AV2" i="13"/>
  <c r="AV7" i="13" s="1"/>
  <c r="AB2" i="13"/>
  <c r="AB8" i="13" s="1"/>
  <c r="H2" i="13"/>
  <c r="H8" i="13" s="1"/>
  <c r="BF8" i="12"/>
  <c r="BF10" i="12"/>
  <c r="BF7" i="12"/>
  <c r="BF15" i="12"/>
  <c r="BF12" i="12"/>
  <c r="BF16" i="12"/>
  <c r="BF9" i="12"/>
  <c r="BF19" i="12"/>
  <c r="BD8" i="12"/>
  <c r="BD10" i="12"/>
  <c r="BD7" i="12"/>
  <c r="BD15" i="12"/>
  <c r="BD12" i="12"/>
  <c r="BD16" i="12"/>
  <c r="BD9" i="12"/>
  <c r="BD19" i="12"/>
  <c r="BB8" i="12"/>
  <c r="BB10" i="12"/>
  <c r="BB7" i="12"/>
  <c r="BB15" i="12"/>
  <c r="BB12" i="12"/>
  <c r="BB16" i="12"/>
  <c r="BB9" i="12"/>
  <c r="BB19" i="12"/>
  <c r="AZ8" i="12"/>
  <c r="AZ10" i="12"/>
  <c r="AZ15" i="12"/>
  <c r="AZ16" i="12"/>
  <c r="AZ19" i="12"/>
  <c r="AX8" i="12"/>
  <c r="AX15" i="12"/>
  <c r="AX12" i="12"/>
  <c r="AX16" i="12"/>
  <c r="AX19" i="12"/>
  <c r="AV8" i="12"/>
  <c r="AT10" i="12"/>
  <c r="AT7" i="12"/>
  <c r="AT15" i="12"/>
  <c r="AT12" i="12"/>
  <c r="AT16" i="12"/>
  <c r="AT9" i="12"/>
  <c r="AT19" i="12"/>
  <c r="AL7" i="12"/>
  <c r="AL15" i="12"/>
  <c r="AL19" i="12"/>
  <c r="AL20" i="12"/>
  <c r="AL9" i="12"/>
  <c r="AL21" i="12"/>
  <c r="AL22" i="12"/>
  <c r="AL24" i="12"/>
  <c r="AJ7" i="12"/>
  <c r="AJ15" i="12"/>
  <c r="AJ19" i="12"/>
  <c r="AJ20" i="12"/>
  <c r="AJ9" i="12"/>
  <c r="AJ21" i="12"/>
  <c r="AJ22" i="12"/>
  <c r="AJ24" i="12"/>
  <c r="AH7" i="12"/>
  <c r="AH15" i="12"/>
  <c r="AH19" i="12"/>
  <c r="AH20" i="12"/>
  <c r="AH9" i="12"/>
  <c r="AH21" i="12"/>
  <c r="AH22" i="12"/>
  <c r="AH24" i="12"/>
  <c r="AF15" i="12"/>
  <c r="AF19" i="12"/>
  <c r="AF20" i="12"/>
  <c r="AF21" i="12"/>
  <c r="AF22" i="12"/>
  <c r="AF24" i="12"/>
  <c r="AD15" i="12"/>
  <c r="AD19" i="12"/>
  <c r="AD20" i="12"/>
  <c r="AD21" i="12"/>
  <c r="AD22" i="12"/>
  <c r="AD24" i="12"/>
  <c r="Z15" i="12"/>
  <c r="Z19" i="12"/>
  <c r="Z20" i="12"/>
  <c r="Z9" i="12"/>
  <c r="Z21" i="12"/>
  <c r="Z22" i="12"/>
  <c r="Z24" i="12"/>
  <c r="BF14" i="12"/>
  <c r="BD14" i="12"/>
  <c r="BB14" i="12"/>
  <c r="AZ14" i="12"/>
  <c r="AX14" i="12"/>
  <c r="AL8" i="12"/>
  <c r="AJ8" i="12"/>
  <c r="AH8" i="12"/>
  <c r="R11" i="12"/>
  <c r="P11" i="12"/>
  <c r="N11" i="12"/>
  <c r="L11" i="12"/>
  <c r="J11" i="12"/>
  <c r="AV2" i="12"/>
  <c r="AT14" i="12" s="1"/>
  <c r="AB2" i="12"/>
  <c r="H2" i="12"/>
  <c r="H11" i="12" s="1"/>
  <c r="BF12" i="11"/>
  <c r="BF20" i="11"/>
  <c r="BF27" i="11"/>
  <c r="BF24" i="11"/>
  <c r="BF19" i="11"/>
  <c r="BF18" i="11"/>
  <c r="BF31" i="11"/>
  <c r="BF13" i="11"/>
  <c r="BF8" i="11"/>
  <c r="BF14" i="11"/>
  <c r="BF28" i="11"/>
  <c r="BF29" i="11"/>
  <c r="BF10" i="11"/>
  <c r="BD20" i="11"/>
  <c r="BD27" i="11"/>
  <c r="BD24" i="11"/>
  <c r="BD19" i="11"/>
  <c r="BD18" i="11"/>
  <c r="BD31" i="11"/>
  <c r="BD13" i="11"/>
  <c r="BD8" i="11"/>
  <c r="BD14" i="11"/>
  <c r="BD28" i="11"/>
  <c r="BD29" i="11"/>
  <c r="BD10" i="11"/>
  <c r="BD12" i="11"/>
  <c r="BB20" i="11"/>
  <c r="BB27" i="11"/>
  <c r="BB24" i="11"/>
  <c r="BB19" i="11"/>
  <c r="BB18" i="11"/>
  <c r="BB31" i="11"/>
  <c r="BB13" i="11"/>
  <c r="BB8" i="11"/>
  <c r="BB14" i="11"/>
  <c r="BB28" i="11"/>
  <c r="BB29" i="11"/>
  <c r="BB10" i="11"/>
  <c r="BB12" i="11"/>
  <c r="AZ20" i="11"/>
  <c r="AZ27" i="11"/>
  <c r="AZ24" i="11"/>
  <c r="AZ19" i="11"/>
  <c r="AZ18" i="11"/>
  <c r="AZ31" i="11"/>
  <c r="AZ13" i="11"/>
  <c r="AZ14" i="11"/>
  <c r="AZ28" i="11"/>
  <c r="AZ29" i="11"/>
  <c r="AX20" i="11"/>
  <c r="AX27" i="11"/>
  <c r="AX24" i="11"/>
  <c r="AX19" i="11"/>
  <c r="AX18" i="11"/>
  <c r="AX31" i="11"/>
  <c r="AX13" i="11"/>
  <c r="AX28" i="11"/>
  <c r="AX29" i="11"/>
  <c r="AX10" i="11"/>
  <c r="AV20" i="11"/>
  <c r="AV27" i="11"/>
  <c r="AV24" i="11"/>
  <c r="AV19" i="11"/>
  <c r="AV18" i="11"/>
  <c r="AV31" i="11"/>
  <c r="AV13" i="11"/>
  <c r="BF32" i="11"/>
  <c r="BD32" i="11"/>
  <c r="BB32" i="11"/>
  <c r="AZ32" i="11"/>
  <c r="AX32" i="11"/>
  <c r="AV32" i="11"/>
  <c r="AT8" i="11"/>
  <c r="AT14" i="11"/>
  <c r="AT28" i="11"/>
  <c r="AT29" i="11"/>
  <c r="AT10" i="11"/>
  <c r="AT12" i="11"/>
  <c r="AL9" i="11"/>
  <c r="AL16" i="11"/>
  <c r="AL15" i="11"/>
  <c r="AL8" i="11"/>
  <c r="AL19" i="11"/>
  <c r="AL21" i="11"/>
  <c r="AL10" i="11"/>
  <c r="AL7" i="11"/>
  <c r="AL12" i="11"/>
  <c r="AL14" i="11"/>
  <c r="AJ9" i="11"/>
  <c r="AJ16" i="11"/>
  <c r="AJ15" i="11"/>
  <c r="AJ8" i="11"/>
  <c r="AJ19" i="11"/>
  <c r="AJ21" i="11"/>
  <c r="AJ10" i="11"/>
  <c r="AJ7" i="11"/>
  <c r="AJ12" i="11"/>
  <c r="AJ14" i="11"/>
  <c r="AH9" i="11"/>
  <c r="AH16" i="11"/>
  <c r="AH15" i="11"/>
  <c r="AH8" i="11"/>
  <c r="AH19" i="11"/>
  <c r="AH21" i="11"/>
  <c r="AH10" i="11"/>
  <c r="AH7" i="11"/>
  <c r="AH12" i="11"/>
  <c r="AH14" i="11"/>
  <c r="AF16" i="11"/>
  <c r="AF8" i="11"/>
  <c r="AF19" i="11"/>
  <c r="AF21" i="11"/>
  <c r="AF10" i="11"/>
  <c r="AF12" i="11"/>
  <c r="AF14" i="11"/>
  <c r="AD9" i="11"/>
  <c r="AD16" i="11"/>
  <c r="AD15" i="11"/>
  <c r="AD19" i="11"/>
  <c r="AD21" i="11"/>
  <c r="AD10" i="11"/>
  <c r="AD7" i="11"/>
  <c r="AD14" i="11"/>
  <c r="AB16" i="11"/>
  <c r="AB15" i="11"/>
  <c r="AB21" i="11"/>
  <c r="AB7" i="11"/>
  <c r="AL22" i="11"/>
  <c r="AJ22" i="11"/>
  <c r="AH22" i="11"/>
  <c r="AF22" i="11"/>
  <c r="AD22" i="11"/>
  <c r="Z12" i="11"/>
  <c r="Z14" i="11"/>
  <c r="R25" i="11"/>
  <c r="R24" i="11"/>
  <c r="R13" i="11"/>
  <c r="R12" i="11"/>
  <c r="R20" i="11"/>
  <c r="R16" i="11"/>
  <c r="R17" i="11"/>
  <c r="R8" i="11"/>
  <c r="R7" i="11"/>
  <c r="R18" i="11"/>
  <c r="R11" i="11"/>
  <c r="R19" i="11"/>
  <c r="R22" i="11"/>
  <c r="R23" i="11"/>
  <c r="P25" i="11"/>
  <c r="P24" i="11"/>
  <c r="P13" i="11"/>
  <c r="P12" i="11"/>
  <c r="P20" i="11"/>
  <c r="P16" i="11"/>
  <c r="P17" i="11"/>
  <c r="P8" i="11"/>
  <c r="P7" i="11"/>
  <c r="P18" i="11"/>
  <c r="P11" i="11"/>
  <c r="P19" i="11"/>
  <c r="P22" i="11"/>
  <c r="P23" i="11"/>
  <c r="N25" i="11"/>
  <c r="N24" i="11"/>
  <c r="N13" i="11"/>
  <c r="N12" i="11"/>
  <c r="N20" i="11"/>
  <c r="N16" i="11"/>
  <c r="N17" i="11"/>
  <c r="N8" i="11"/>
  <c r="N7" i="11"/>
  <c r="N18" i="11"/>
  <c r="N11" i="11"/>
  <c r="N19" i="11"/>
  <c r="N22" i="11"/>
  <c r="N23" i="11"/>
  <c r="L25" i="11"/>
  <c r="L24" i="11"/>
  <c r="L13" i="11"/>
  <c r="L12" i="11"/>
  <c r="L20" i="11"/>
  <c r="L16" i="11"/>
  <c r="L17" i="11"/>
  <c r="L8" i="11"/>
  <c r="L7" i="11"/>
  <c r="L18" i="11"/>
  <c r="L19" i="11"/>
  <c r="L22" i="11"/>
  <c r="L23" i="11"/>
  <c r="J25" i="11"/>
  <c r="J24" i="11"/>
  <c r="J13" i="11"/>
  <c r="J12" i="11"/>
  <c r="J20" i="11"/>
  <c r="J16" i="11"/>
  <c r="J17" i="11"/>
  <c r="J8" i="11"/>
  <c r="J18" i="11"/>
  <c r="J11" i="11"/>
  <c r="J19" i="11"/>
  <c r="J22" i="11"/>
  <c r="J23" i="11"/>
  <c r="H25" i="11"/>
  <c r="H24" i="11"/>
  <c r="H20" i="11"/>
  <c r="H16" i="11"/>
  <c r="H17" i="11"/>
  <c r="R14" i="11"/>
  <c r="P14" i="11"/>
  <c r="N14" i="11"/>
  <c r="L14" i="11"/>
  <c r="J14" i="11"/>
  <c r="F20" i="11"/>
  <c r="F17" i="11"/>
  <c r="F18" i="11"/>
  <c r="F11" i="11"/>
  <c r="F19" i="11"/>
  <c r="F22" i="11"/>
  <c r="F23" i="11"/>
  <c r="AV2" i="11"/>
  <c r="AV28" i="11" s="1"/>
  <c r="AB2" i="11"/>
  <c r="Z21" i="11" s="1"/>
  <c r="AM21" i="11" s="1"/>
  <c r="AN21" i="11" s="1"/>
  <c r="H2" i="11"/>
  <c r="H22" i="11" s="1"/>
  <c r="BF7" i="6"/>
  <c r="BD7" i="6"/>
  <c r="BB7" i="6"/>
  <c r="AV7" i="6"/>
  <c r="AT7" i="6"/>
  <c r="AL8" i="6"/>
  <c r="AJ8" i="6"/>
  <c r="AH8" i="6"/>
  <c r="AF8" i="6"/>
  <c r="AD8" i="6"/>
  <c r="AB8" i="6"/>
  <c r="Z8" i="6"/>
  <c r="R7" i="6"/>
  <c r="P7" i="6"/>
  <c r="N7" i="6"/>
  <c r="L7" i="6"/>
  <c r="H7" i="6"/>
  <c r="F7" i="6"/>
  <c r="AV2" i="6"/>
  <c r="AB2" i="6"/>
  <c r="H2" i="6"/>
  <c r="AF7" i="6" s="1"/>
  <c r="AM7" i="6" s="1"/>
  <c r="AN7" i="6" s="1"/>
  <c r="BG14" i="13" l="1"/>
  <c r="BH14" i="13" s="1"/>
  <c r="AM12" i="13"/>
  <c r="AN12" i="13" s="1"/>
  <c r="AM41" i="8"/>
  <c r="AN41" i="8" s="1"/>
  <c r="S11" i="4"/>
  <c r="T11" i="4" s="1"/>
  <c r="BG20" i="2"/>
  <c r="BH20" i="2" s="1"/>
  <c r="BG21" i="1"/>
  <c r="BH21" i="1" s="1"/>
  <c r="AM17" i="1"/>
  <c r="AN17" i="1" s="1"/>
  <c r="AB8" i="12"/>
  <c r="AF13" i="12"/>
  <c r="AM13" i="12" s="1"/>
  <c r="AN13" i="12" s="1"/>
  <c r="BG21" i="2"/>
  <c r="BH21" i="2" s="1"/>
  <c r="F7" i="11"/>
  <c r="Z19" i="11"/>
  <c r="AB10" i="11"/>
  <c r="AF9" i="11"/>
  <c r="AV14" i="11"/>
  <c r="AX12" i="11"/>
  <c r="AV12" i="12"/>
  <c r="AX10" i="12"/>
  <c r="AD11" i="13"/>
  <c r="S15" i="5"/>
  <c r="T15" i="5" s="1"/>
  <c r="BG13" i="6"/>
  <c r="BH13" i="6" s="1"/>
  <c r="AX11" i="6"/>
  <c r="BG10" i="6"/>
  <c r="BH10" i="6" s="1"/>
  <c r="BG34" i="8"/>
  <c r="BH34" i="8" s="1"/>
  <c r="L7" i="12"/>
  <c r="AD16" i="12"/>
  <c r="AM16" i="12" s="1"/>
  <c r="AN16" i="12" s="1"/>
  <c r="AF14" i="12"/>
  <c r="AM14" i="12" s="1"/>
  <c r="AN14" i="12" s="1"/>
  <c r="J15" i="11"/>
  <c r="AM20" i="11"/>
  <c r="AN20" i="11" s="1"/>
  <c r="AD18" i="11"/>
  <c r="AM18" i="11" s="1"/>
  <c r="AN18" i="11" s="1"/>
  <c r="AX26" i="11"/>
  <c r="BG26" i="11" s="1"/>
  <c r="BH26" i="11" s="1"/>
  <c r="AX23" i="11"/>
  <c r="BG23" i="11" s="1"/>
  <c r="BH23" i="11" s="1"/>
  <c r="AD11" i="12"/>
  <c r="AM11" i="12" s="1"/>
  <c r="AN11" i="12" s="1"/>
  <c r="AX7" i="6"/>
  <c r="F12" i="11"/>
  <c r="H12" i="11"/>
  <c r="S12" i="11" s="1"/>
  <c r="T12" i="11" s="1"/>
  <c r="J7" i="11"/>
  <c r="AD8" i="11"/>
  <c r="AF8" i="12"/>
  <c r="Z7" i="12"/>
  <c r="AX9" i="12"/>
  <c r="AZ9" i="12"/>
  <c r="AZ8" i="13"/>
  <c r="H10" i="13"/>
  <c r="S10" i="13" s="1"/>
  <c r="T10" i="13" s="1"/>
  <c r="AD7" i="13"/>
  <c r="AX7" i="13"/>
  <c r="BG34" i="1"/>
  <c r="BH34" i="1" s="1"/>
  <c r="BG12" i="6"/>
  <c r="BH12" i="6" s="1"/>
  <c r="BG9" i="6"/>
  <c r="BH9" i="6" s="1"/>
  <c r="AX8" i="6"/>
  <c r="J8" i="12"/>
  <c r="S8" i="12" s="1"/>
  <c r="T8" i="12" s="1"/>
  <c r="S14" i="12"/>
  <c r="T14" i="12" s="1"/>
  <c r="AD18" i="12"/>
  <c r="AF10" i="12"/>
  <c r="BG21" i="12"/>
  <c r="BH21" i="12" s="1"/>
  <c r="BG13" i="13"/>
  <c r="BH13" i="13" s="1"/>
  <c r="AM28" i="11"/>
  <c r="AN28" i="11" s="1"/>
  <c r="AM26" i="11"/>
  <c r="AN26" i="11" s="1"/>
  <c r="AD13" i="11"/>
  <c r="AM13" i="11" s="1"/>
  <c r="AN13" i="11" s="1"/>
  <c r="AM24" i="11"/>
  <c r="AN24" i="11" s="1"/>
  <c r="AX15" i="11"/>
  <c r="AZ15" i="11"/>
  <c r="BG15" i="11" s="1"/>
  <c r="BH15" i="11" s="1"/>
  <c r="AD23" i="11"/>
  <c r="BG22" i="12"/>
  <c r="BH22" i="12" s="1"/>
  <c r="AD17" i="11"/>
  <c r="AM17" i="11" s="1"/>
  <c r="AN17" i="11" s="1"/>
  <c r="AZ7" i="6"/>
  <c r="F24" i="11"/>
  <c r="H23" i="11"/>
  <c r="S23" i="11" s="1"/>
  <c r="T23" i="11" s="1"/>
  <c r="AX14" i="11"/>
  <c r="F11" i="12"/>
  <c r="AB24" i="12"/>
  <c r="AM24" i="12" s="1"/>
  <c r="AN24" i="12" s="1"/>
  <c r="AD8" i="13"/>
  <c r="AZ9" i="13"/>
  <c r="BG11" i="6"/>
  <c r="BH11" i="6" s="1"/>
  <c r="BG38" i="8"/>
  <c r="BH38" i="8" s="1"/>
  <c r="J7" i="12"/>
  <c r="AD10" i="12"/>
  <c r="AF12" i="12"/>
  <c r="AX18" i="12"/>
  <c r="AZ13" i="12"/>
  <c r="AM27" i="11"/>
  <c r="AN27" i="11" s="1"/>
  <c r="AX9" i="11"/>
  <c r="BG9" i="11" s="1"/>
  <c r="BH9" i="11" s="1"/>
  <c r="AZ9" i="11"/>
  <c r="AD8" i="12"/>
  <c r="AX21" i="11"/>
  <c r="J7" i="6"/>
  <c r="F25" i="11"/>
  <c r="H19" i="11"/>
  <c r="S19" i="11" s="1"/>
  <c r="T19" i="11" s="1"/>
  <c r="AX8" i="11"/>
  <c r="AZ12" i="11"/>
  <c r="AB22" i="12"/>
  <c r="AZ12" i="12"/>
  <c r="H7" i="13"/>
  <c r="AF7" i="13"/>
  <c r="AZ7" i="13"/>
  <c r="S20" i="1"/>
  <c r="T20" i="1" s="1"/>
  <c r="S19" i="1"/>
  <c r="T19" i="1" s="1"/>
  <c r="AM24" i="1"/>
  <c r="AN24" i="1" s="1"/>
  <c r="BG32" i="1"/>
  <c r="BH32" i="1" s="1"/>
  <c r="BG18" i="5"/>
  <c r="BH18" i="5" s="1"/>
  <c r="L9" i="12"/>
  <c r="AD12" i="12"/>
  <c r="BG17" i="12"/>
  <c r="BH17" i="12" s="1"/>
  <c r="AX13" i="12"/>
  <c r="BG13" i="12" s="1"/>
  <c r="BH13" i="12" s="1"/>
  <c r="AZ11" i="12"/>
  <c r="BG11" i="12" s="1"/>
  <c r="BH11" i="12" s="1"/>
  <c r="AD17" i="13"/>
  <c r="AM17" i="13" s="1"/>
  <c r="AN17" i="13" s="1"/>
  <c r="AX11" i="11"/>
  <c r="AZ11" i="11"/>
  <c r="AB22" i="11"/>
  <c r="S9" i="12"/>
  <c r="T9" i="12" s="1"/>
  <c r="AB19" i="11"/>
  <c r="AM19" i="11" s="1"/>
  <c r="AN19" i="11" s="1"/>
  <c r="AD9" i="12"/>
  <c r="J10" i="12"/>
  <c r="H14" i="11"/>
  <c r="H18" i="11"/>
  <c r="Z7" i="11"/>
  <c r="AD12" i="11"/>
  <c r="AF15" i="11"/>
  <c r="AT31" i="11"/>
  <c r="BG31" i="11" s="1"/>
  <c r="BH31" i="11" s="1"/>
  <c r="AV10" i="11"/>
  <c r="AZ10" i="11"/>
  <c r="AB9" i="12"/>
  <c r="AM9" i="12" s="1"/>
  <c r="AN9" i="12" s="1"/>
  <c r="AD7" i="12"/>
  <c r="AF7" i="12"/>
  <c r="AV19" i="12"/>
  <c r="J7" i="13"/>
  <c r="S7" i="13" s="1"/>
  <c r="T7" i="13" s="1"/>
  <c r="J8" i="13"/>
  <c r="S8" i="13" s="1"/>
  <c r="T8" i="13" s="1"/>
  <c r="AM23" i="1"/>
  <c r="AN23" i="1" s="1"/>
  <c r="S13" i="3"/>
  <c r="T13" i="3" s="1"/>
  <c r="BG16" i="5"/>
  <c r="BH16" i="5" s="1"/>
  <c r="S15" i="12"/>
  <c r="T15" i="12" s="1"/>
  <c r="S12" i="12"/>
  <c r="T12" i="12" s="1"/>
  <c r="AF17" i="12"/>
  <c r="AX11" i="12"/>
  <c r="AD13" i="13"/>
  <c r="AM13" i="13" s="1"/>
  <c r="AN13" i="13" s="1"/>
  <c r="BG10" i="13"/>
  <c r="BH10" i="13" s="1"/>
  <c r="AZ11" i="13"/>
  <c r="AM25" i="11"/>
  <c r="AN25" i="11" s="1"/>
  <c r="AX7" i="11"/>
  <c r="BG7" i="11" s="1"/>
  <c r="BH7" i="11" s="1"/>
  <c r="AZ7" i="11"/>
  <c r="AZ16" i="11"/>
  <c r="AF7" i="11"/>
  <c r="AM7" i="11" s="1"/>
  <c r="AN7" i="11" s="1"/>
  <c r="AZ8" i="11"/>
  <c r="AF9" i="12"/>
  <c r="S16" i="12"/>
  <c r="T16" i="12" s="1"/>
  <c r="S18" i="11"/>
  <c r="T18" i="11" s="1"/>
  <c r="H7" i="11"/>
  <c r="S7" i="11" s="1"/>
  <c r="T7" i="11" s="1"/>
  <c r="L11" i="11"/>
  <c r="S11" i="11" s="1"/>
  <c r="T11" i="11" s="1"/>
  <c r="Z10" i="11"/>
  <c r="AT32" i="11"/>
  <c r="AT20" i="11"/>
  <c r="BG20" i="11" s="1"/>
  <c r="BH20" i="11" s="1"/>
  <c r="AV29" i="11"/>
  <c r="AV9" i="12"/>
  <c r="BG9" i="12" s="1"/>
  <c r="BH9" i="12" s="1"/>
  <c r="AX7" i="12"/>
  <c r="AZ7" i="12"/>
  <c r="L7" i="13"/>
  <c r="BG14" i="5"/>
  <c r="BH14" i="5" s="1"/>
  <c r="BG8" i="6"/>
  <c r="BH8" i="6" s="1"/>
  <c r="L8" i="12"/>
  <c r="AD10" i="13"/>
  <c r="AM10" i="13" s="1"/>
  <c r="AN10" i="13" s="1"/>
  <c r="BG15" i="13"/>
  <c r="BH15" i="13" s="1"/>
  <c r="S21" i="11"/>
  <c r="T21" i="11" s="1"/>
  <c r="L21" i="11"/>
  <c r="AD11" i="11"/>
  <c r="AM11" i="11" s="1"/>
  <c r="AN11" i="11" s="1"/>
  <c r="AX17" i="11"/>
  <c r="BG21" i="11"/>
  <c r="BH21" i="11" s="1"/>
  <c r="BG16" i="11"/>
  <c r="BH16" i="11" s="1"/>
  <c r="BG17" i="11"/>
  <c r="BH17" i="11" s="1"/>
  <c r="AM23" i="11"/>
  <c r="AN23" i="11" s="1"/>
  <c r="BG11" i="13"/>
  <c r="BH11" i="13" s="1"/>
  <c r="BG12" i="13"/>
  <c r="BH12" i="13" s="1"/>
  <c r="BG18" i="12"/>
  <c r="BH18" i="12" s="1"/>
  <c r="AM22" i="12"/>
  <c r="AN22" i="12" s="1"/>
  <c r="AM17" i="12"/>
  <c r="AN17" i="12" s="1"/>
  <c r="AM12" i="12"/>
  <c r="AN12" i="12" s="1"/>
  <c r="S7" i="12"/>
  <c r="T7" i="12" s="1"/>
  <c r="BG22" i="9"/>
  <c r="BH22" i="9" s="1"/>
  <c r="BG33" i="8"/>
  <c r="BH33" i="8" s="1"/>
  <c r="BG37" i="8"/>
  <c r="BH37" i="8" s="1"/>
  <c r="BG35" i="8"/>
  <c r="BH35" i="8" s="1"/>
  <c r="BG36" i="8"/>
  <c r="BH36" i="8" s="1"/>
  <c r="AM40" i="8"/>
  <c r="AN40" i="8" s="1"/>
  <c r="BG31" i="1"/>
  <c r="BH31" i="1" s="1"/>
  <c r="BG30" i="1"/>
  <c r="BH30" i="1" s="1"/>
  <c r="AM21" i="1"/>
  <c r="AN21" i="1" s="1"/>
  <c r="S12" i="10"/>
  <c r="T12" i="10" s="1"/>
  <c r="AM22" i="9"/>
  <c r="AN22" i="9" s="1"/>
  <c r="BG25" i="9"/>
  <c r="BH25" i="9" s="1"/>
  <c r="S16" i="9"/>
  <c r="T16" i="9" s="1"/>
  <c r="AM10" i="9"/>
  <c r="AN10" i="9" s="1"/>
  <c r="BG23" i="9"/>
  <c r="BH23" i="9" s="1"/>
  <c r="S15" i="9"/>
  <c r="T15" i="9" s="1"/>
  <c r="BG24" i="9"/>
  <c r="BH24" i="9" s="1"/>
  <c r="AM23" i="9"/>
  <c r="AN23" i="9" s="1"/>
  <c r="BG26" i="9"/>
  <c r="BH26" i="9" s="1"/>
  <c r="S9" i="3"/>
  <c r="T9" i="3" s="1"/>
  <c r="AM11" i="3"/>
  <c r="AN11" i="3" s="1"/>
  <c r="AM13" i="3"/>
  <c r="AN13" i="3" s="1"/>
  <c r="AM12" i="3"/>
  <c r="AN12" i="3" s="1"/>
  <c r="S12" i="3"/>
  <c r="T12" i="3" s="1"/>
  <c r="S11" i="3"/>
  <c r="T11" i="3" s="1"/>
  <c r="AM20" i="2"/>
  <c r="AN20" i="2" s="1"/>
  <c r="AM23" i="2"/>
  <c r="AN23" i="2" s="1"/>
  <c r="AM22" i="2"/>
  <c r="AN22" i="2" s="1"/>
  <c r="AM21" i="2"/>
  <c r="AN21" i="2" s="1"/>
  <c r="BG11" i="11"/>
  <c r="BH11" i="11" s="1"/>
  <c r="BG25" i="11"/>
  <c r="BH25" i="11" s="1"/>
  <c r="AM10" i="11"/>
  <c r="AN10" i="11" s="1"/>
  <c r="S15" i="11"/>
  <c r="T15" i="11" s="1"/>
  <c r="S9" i="11"/>
  <c r="T9" i="11" s="1"/>
  <c r="S10" i="11"/>
  <c r="T10" i="11" s="1"/>
  <c r="S20" i="11"/>
  <c r="T20" i="11" s="1"/>
  <c r="S25" i="11"/>
  <c r="T25" i="11" s="1"/>
  <c r="BG12" i="12"/>
  <c r="BH12" i="12" s="1"/>
  <c r="AM18" i="12"/>
  <c r="AN18" i="12" s="1"/>
  <c r="S10" i="12"/>
  <c r="T10" i="12" s="1"/>
  <c r="AM22" i="1"/>
  <c r="AN22" i="1" s="1"/>
  <c r="S22" i="11"/>
  <c r="T22" i="11" s="1"/>
  <c r="F16" i="11"/>
  <c r="H11" i="11"/>
  <c r="H13" i="11"/>
  <c r="Z8" i="11"/>
  <c r="AB8" i="11"/>
  <c r="AT18" i="11"/>
  <c r="BG18" i="11" s="1"/>
  <c r="BH18" i="11" s="1"/>
  <c r="AV8" i="11"/>
  <c r="AB20" i="12"/>
  <c r="AM20" i="12" s="1"/>
  <c r="AN20" i="12" s="1"/>
  <c r="AV15" i="12"/>
  <c r="BG15" i="12" s="1"/>
  <c r="BH15" i="12" s="1"/>
  <c r="AB9" i="13"/>
  <c r="AM9" i="13" s="1"/>
  <c r="AN9" i="13" s="1"/>
  <c r="S17" i="11"/>
  <c r="T17" i="11" s="1"/>
  <c r="S24" i="11"/>
  <c r="T24" i="11" s="1"/>
  <c r="Z22" i="11"/>
  <c r="AM22" i="11" s="1"/>
  <c r="AN22" i="11" s="1"/>
  <c r="Z15" i="11"/>
  <c r="AT19" i="11"/>
  <c r="BG19" i="11" s="1"/>
  <c r="BH19" i="11" s="1"/>
  <c r="AB19" i="12"/>
  <c r="AM19" i="12" s="1"/>
  <c r="AN19" i="12" s="1"/>
  <c r="AV7" i="12"/>
  <c r="BG7" i="12" s="1"/>
  <c r="BH7" i="12" s="1"/>
  <c r="Z16" i="11"/>
  <c r="AM16" i="11" s="1"/>
  <c r="AN16" i="11" s="1"/>
  <c r="AB14" i="11"/>
  <c r="AM14" i="11" s="1"/>
  <c r="AN14" i="11" s="1"/>
  <c r="BG29" i="11"/>
  <c r="BH29" i="11" s="1"/>
  <c r="AT24" i="11"/>
  <c r="BG24" i="11" s="1"/>
  <c r="BH24" i="11" s="1"/>
  <c r="AB15" i="12"/>
  <c r="AM15" i="12" s="1"/>
  <c r="AN15" i="12" s="1"/>
  <c r="AV10" i="12"/>
  <c r="BG19" i="12"/>
  <c r="BH19" i="12" s="1"/>
  <c r="F13" i="11"/>
  <c r="S13" i="11" s="1"/>
  <c r="T13" i="11" s="1"/>
  <c r="H8" i="11"/>
  <c r="Z9" i="11"/>
  <c r="AB12" i="11"/>
  <c r="AM12" i="11" s="1"/>
  <c r="AN12" i="11" s="1"/>
  <c r="AB9" i="11"/>
  <c r="AT27" i="11"/>
  <c r="AV12" i="11"/>
  <c r="AB7" i="12"/>
  <c r="AT8" i="12"/>
  <c r="BG8" i="12" s="1"/>
  <c r="BH8" i="12" s="1"/>
  <c r="Z7" i="13"/>
  <c r="BG28" i="11"/>
  <c r="BH28" i="11" s="1"/>
  <c r="BG27" i="11"/>
  <c r="BH27" i="11" s="1"/>
  <c r="F8" i="11"/>
  <c r="F14" i="11"/>
  <c r="S14" i="11" s="1"/>
  <c r="T14" i="11" s="1"/>
  <c r="AT13" i="11"/>
  <c r="BG13" i="11" s="1"/>
  <c r="BH13" i="11" s="1"/>
  <c r="AB21" i="12"/>
  <c r="AM21" i="12" s="1"/>
  <c r="AN21" i="12" s="1"/>
  <c r="AV16" i="12"/>
  <c r="BG16" i="12" s="1"/>
  <c r="BH16" i="12" s="1"/>
  <c r="BG10" i="11"/>
  <c r="BH10" i="11" s="1"/>
  <c r="S16" i="11"/>
  <c r="T16" i="11" s="1"/>
  <c r="AT8" i="13"/>
  <c r="BG8" i="13" s="1"/>
  <c r="BH8" i="13" s="1"/>
  <c r="H9" i="13"/>
  <c r="S9" i="13" s="1"/>
  <c r="T9" i="13" s="1"/>
  <c r="Z8" i="13"/>
  <c r="AB11" i="13"/>
  <c r="AM11" i="13" s="1"/>
  <c r="AN11" i="13" s="1"/>
  <c r="AT7" i="13"/>
  <c r="Z15" i="13"/>
  <c r="AM15" i="13" s="1"/>
  <c r="AN15" i="13" s="1"/>
  <c r="AB7" i="13"/>
  <c r="AV9" i="13"/>
  <c r="BG9" i="13" s="1"/>
  <c r="BH9" i="13" s="1"/>
  <c r="AV14" i="12"/>
  <c r="Z8" i="12"/>
  <c r="S11" i="12"/>
  <c r="T11" i="12" s="1"/>
  <c r="AM8" i="6"/>
  <c r="AN8" i="6" s="1"/>
  <c r="S7" i="6"/>
  <c r="T7" i="6" s="1"/>
  <c r="BG7" i="6"/>
  <c r="BH7" i="6" s="1"/>
  <c r="BF10" i="5"/>
  <c r="BF13" i="5"/>
  <c r="BF9" i="5"/>
  <c r="BF22" i="5"/>
  <c r="BF23" i="5"/>
  <c r="BF7" i="5"/>
  <c r="BF19" i="5"/>
  <c r="BF8" i="5"/>
  <c r="BF15" i="5"/>
  <c r="BF21" i="5"/>
  <c r="BD10" i="5"/>
  <c r="BD13" i="5"/>
  <c r="BD9" i="5"/>
  <c r="BD22" i="5"/>
  <c r="BD23" i="5"/>
  <c r="BD7" i="5"/>
  <c r="BD19" i="5"/>
  <c r="BD8" i="5"/>
  <c r="BD15" i="5"/>
  <c r="BD21" i="5"/>
  <c r="BB10" i="5"/>
  <c r="BB13" i="5"/>
  <c r="BB9" i="5"/>
  <c r="BB22" i="5"/>
  <c r="BB23" i="5"/>
  <c r="BB7" i="5"/>
  <c r="BB19" i="5"/>
  <c r="BB8" i="5"/>
  <c r="BB15" i="5"/>
  <c r="BB21" i="5"/>
  <c r="AZ13" i="5"/>
  <c r="AZ22" i="5"/>
  <c r="AZ23" i="5"/>
  <c r="AZ19" i="5"/>
  <c r="AZ15" i="5"/>
  <c r="AZ21" i="5"/>
  <c r="AX13" i="5"/>
  <c r="AX22" i="5"/>
  <c r="AX23" i="5"/>
  <c r="AX19" i="5"/>
  <c r="AX21" i="5"/>
  <c r="AV10" i="5"/>
  <c r="AV22" i="5"/>
  <c r="AV23" i="5"/>
  <c r="AT7" i="5"/>
  <c r="AT19" i="5"/>
  <c r="AT8" i="5"/>
  <c r="AT15" i="5"/>
  <c r="AT21" i="5"/>
  <c r="BF11" i="5"/>
  <c r="BD11" i="5"/>
  <c r="BB11" i="5"/>
  <c r="AZ11" i="5"/>
  <c r="AL7" i="5"/>
  <c r="AL8" i="5"/>
  <c r="AL11" i="5"/>
  <c r="AL12" i="5"/>
  <c r="AL17" i="5"/>
  <c r="AJ7" i="5"/>
  <c r="AJ8" i="5"/>
  <c r="AJ11" i="5"/>
  <c r="AJ12" i="5"/>
  <c r="AJ17" i="5"/>
  <c r="AH7" i="5"/>
  <c r="AH8" i="5"/>
  <c r="AH11" i="5"/>
  <c r="AH12" i="5"/>
  <c r="AH17" i="5"/>
  <c r="AF7" i="5"/>
  <c r="AF8" i="5"/>
  <c r="AF12" i="5"/>
  <c r="AF17" i="5"/>
  <c r="AD7" i="5"/>
  <c r="AD8" i="5"/>
  <c r="AD17" i="5"/>
  <c r="AL9" i="5"/>
  <c r="AJ9" i="5"/>
  <c r="AH9" i="5"/>
  <c r="AF9" i="5"/>
  <c r="Z7" i="5"/>
  <c r="Z8" i="5"/>
  <c r="Z11" i="5"/>
  <c r="Z12" i="5"/>
  <c r="Z17" i="5"/>
  <c r="R11" i="5"/>
  <c r="R7" i="5"/>
  <c r="R9" i="5"/>
  <c r="R8" i="5"/>
  <c r="P11" i="5"/>
  <c r="P7" i="5"/>
  <c r="P9" i="5"/>
  <c r="P8" i="5"/>
  <c r="N11" i="5"/>
  <c r="N7" i="5"/>
  <c r="N9" i="5"/>
  <c r="N8" i="5"/>
  <c r="L11" i="5"/>
  <c r="J11" i="5"/>
  <c r="J7" i="5"/>
  <c r="J9" i="5"/>
  <c r="R10" i="5"/>
  <c r="P10" i="5"/>
  <c r="N10" i="5"/>
  <c r="L10" i="5"/>
  <c r="J10" i="5"/>
  <c r="BF8" i="4"/>
  <c r="BF13" i="4"/>
  <c r="BF17" i="4"/>
  <c r="BF9" i="4"/>
  <c r="BF10" i="4"/>
  <c r="BF16" i="4"/>
  <c r="BF11" i="4"/>
  <c r="BF12" i="4"/>
  <c r="BF20" i="4"/>
  <c r="BF22" i="4"/>
  <c r="BF23" i="4"/>
  <c r="BF21" i="4"/>
  <c r="BD8" i="4"/>
  <c r="BD13" i="4"/>
  <c r="BD17" i="4"/>
  <c r="BD9" i="4"/>
  <c r="BD10" i="4"/>
  <c r="BD16" i="4"/>
  <c r="BD11" i="4"/>
  <c r="BD12" i="4"/>
  <c r="BD20" i="4"/>
  <c r="BD22" i="4"/>
  <c r="BD23" i="4"/>
  <c r="BD21" i="4"/>
  <c r="BB8" i="4"/>
  <c r="BB13" i="4"/>
  <c r="BB17" i="4"/>
  <c r="BB9" i="4"/>
  <c r="BB10" i="4"/>
  <c r="BB16" i="4"/>
  <c r="BB11" i="4"/>
  <c r="BB12" i="4"/>
  <c r="BB20" i="4"/>
  <c r="BB22" i="4"/>
  <c r="BB23" i="4"/>
  <c r="BB21" i="4"/>
  <c r="AZ8" i="4"/>
  <c r="AZ13" i="4"/>
  <c r="AZ17" i="4"/>
  <c r="AZ10" i="4"/>
  <c r="AZ16" i="4"/>
  <c r="AZ11" i="4"/>
  <c r="AZ20" i="4"/>
  <c r="AZ22" i="4"/>
  <c r="AZ23" i="4"/>
  <c r="AZ21" i="4"/>
  <c r="AX13" i="4"/>
  <c r="AX17" i="4"/>
  <c r="AX9" i="4"/>
  <c r="AX10" i="4"/>
  <c r="AX16" i="4"/>
  <c r="AX20" i="4"/>
  <c r="AX22" i="4"/>
  <c r="AX23" i="4"/>
  <c r="AX21" i="4"/>
  <c r="AV8" i="4"/>
  <c r="AV13" i="4"/>
  <c r="AV9" i="4"/>
  <c r="AV10" i="4"/>
  <c r="AV16" i="4"/>
  <c r="AV11" i="4"/>
  <c r="AV12" i="4"/>
  <c r="AV20" i="4"/>
  <c r="AV22" i="4"/>
  <c r="AV23" i="4"/>
  <c r="AV21" i="4"/>
  <c r="AT16" i="4"/>
  <c r="AT20" i="4"/>
  <c r="AT23" i="4"/>
  <c r="AT21" i="4"/>
  <c r="BF7" i="4"/>
  <c r="BD7" i="4"/>
  <c r="BB7" i="4"/>
  <c r="AZ7" i="4"/>
  <c r="AT7" i="4"/>
  <c r="AL10" i="4"/>
  <c r="AL7" i="4"/>
  <c r="AL12" i="4"/>
  <c r="AL13" i="4"/>
  <c r="AL11" i="4"/>
  <c r="AL16" i="4"/>
  <c r="AJ10" i="4"/>
  <c r="AJ7" i="4"/>
  <c r="AJ12" i="4"/>
  <c r="AJ13" i="4"/>
  <c r="AJ11" i="4"/>
  <c r="AJ16" i="4"/>
  <c r="AH10" i="4"/>
  <c r="AH7" i="4"/>
  <c r="AH12" i="4"/>
  <c r="AH13" i="4"/>
  <c r="AH11" i="4"/>
  <c r="AH16" i="4"/>
  <c r="AF10" i="4"/>
  <c r="AF7" i="4"/>
  <c r="AF12" i="4"/>
  <c r="AF13" i="4"/>
  <c r="AF11" i="4"/>
  <c r="AF16" i="4"/>
  <c r="AD10" i="4"/>
  <c r="AD7" i="4"/>
  <c r="AD12" i="4"/>
  <c r="AD13" i="4"/>
  <c r="AD16" i="4"/>
  <c r="AB13" i="4"/>
  <c r="AB11" i="4"/>
  <c r="Z13" i="4"/>
  <c r="Z16" i="4"/>
  <c r="AL9" i="4"/>
  <c r="AJ9" i="4"/>
  <c r="AH9" i="4"/>
  <c r="AF9" i="4"/>
  <c r="AD9" i="4"/>
  <c r="AB9" i="4"/>
  <c r="R7" i="4"/>
  <c r="R12" i="4"/>
  <c r="R13" i="4"/>
  <c r="R9" i="4"/>
  <c r="R10" i="4"/>
  <c r="R14" i="4"/>
  <c r="P7" i="4"/>
  <c r="P12" i="4"/>
  <c r="P13" i="4"/>
  <c r="P9" i="4"/>
  <c r="P10" i="4"/>
  <c r="P14" i="4"/>
  <c r="N7" i="4"/>
  <c r="N12" i="4"/>
  <c r="N13" i="4"/>
  <c r="N9" i="4"/>
  <c r="N10" i="4"/>
  <c r="N14" i="4"/>
  <c r="L12" i="4"/>
  <c r="L13" i="4"/>
  <c r="L9" i="4"/>
  <c r="L10" i="4"/>
  <c r="L14" i="4"/>
  <c r="J7" i="4"/>
  <c r="J12" i="4"/>
  <c r="J13" i="4"/>
  <c r="J9" i="4"/>
  <c r="J10" i="4"/>
  <c r="J14" i="4"/>
  <c r="H7" i="4"/>
  <c r="H13" i="4"/>
  <c r="H9" i="4"/>
  <c r="F7" i="4"/>
  <c r="F12" i="4"/>
  <c r="F13" i="4"/>
  <c r="F9" i="4"/>
  <c r="F10" i="4"/>
  <c r="F14" i="4"/>
  <c r="R8" i="4"/>
  <c r="P8" i="4"/>
  <c r="N8" i="4"/>
  <c r="L8" i="4"/>
  <c r="F8" i="4"/>
  <c r="AV2" i="5"/>
  <c r="AB2" i="5"/>
  <c r="AD11" i="5" s="1"/>
  <c r="H2" i="5"/>
  <c r="AV2" i="4"/>
  <c r="AB2" i="4"/>
  <c r="H2" i="4"/>
  <c r="AX8" i="4" s="1"/>
  <c r="R9" i="10"/>
  <c r="R10" i="10"/>
  <c r="R11" i="10"/>
  <c r="R8" i="10"/>
  <c r="P9" i="10"/>
  <c r="P10" i="10"/>
  <c r="P11" i="10"/>
  <c r="P8" i="10"/>
  <c r="N9" i="10"/>
  <c r="N10" i="10"/>
  <c r="N11" i="10"/>
  <c r="N8" i="10"/>
  <c r="L9" i="10"/>
  <c r="L11" i="10"/>
  <c r="L8" i="10"/>
  <c r="J9" i="10"/>
  <c r="J10" i="10"/>
  <c r="J11" i="10"/>
  <c r="H9" i="10"/>
  <c r="H10" i="10"/>
  <c r="H11" i="10"/>
  <c r="H8" i="10"/>
  <c r="F9" i="10"/>
  <c r="F10" i="10"/>
  <c r="F11" i="10"/>
  <c r="F8" i="10"/>
  <c r="Z9" i="10"/>
  <c r="Z8" i="10"/>
  <c r="Z10" i="10"/>
  <c r="Z11" i="10"/>
  <c r="AB9" i="10"/>
  <c r="AB10" i="10"/>
  <c r="AB11" i="10"/>
  <c r="AD9" i="10"/>
  <c r="AD8" i="10"/>
  <c r="AD10" i="10"/>
  <c r="AD11" i="10"/>
  <c r="AF9" i="10"/>
  <c r="AF8" i="10"/>
  <c r="AF10" i="10"/>
  <c r="AF11" i="10"/>
  <c r="AH9" i="10"/>
  <c r="AH8" i="10"/>
  <c r="AH10" i="10"/>
  <c r="AH11" i="10"/>
  <c r="AJ9" i="10"/>
  <c r="AJ8" i="10"/>
  <c r="AJ10" i="10"/>
  <c r="AJ11" i="10"/>
  <c r="AL9" i="10"/>
  <c r="AL8" i="10"/>
  <c r="AL10" i="10"/>
  <c r="AL11" i="10"/>
  <c r="BF8" i="10"/>
  <c r="BF9" i="10"/>
  <c r="BF10" i="10"/>
  <c r="BF11" i="10"/>
  <c r="BD8" i="10"/>
  <c r="BD9" i="10"/>
  <c r="BD10" i="10"/>
  <c r="BD11" i="10"/>
  <c r="BB8" i="10"/>
  <c r="BB9" i="10"/>
  <c r="BB10" i="10"/>
  <c r="BB11" i="10"/>
  <c r="AZ8" i="10"/>
  <c r="AZ9" i="10"/>
  <c r="AZ10" i="10"/>
  <c r="AZ11" i="10"/>
  <c r="AX11" i="10"/>
  <c r="AX8" i="10"/>
  <c r="AX9" i="10"/>
  <c r="AX10" i="10"/>
  <c r="AV8" i="10"/>
  <c r="AV9" i="10"/>
  <c r="AV10" i="10"/>
  <c r="AV11" i="10"/>
  <c r="AT8" i="10"/>
  <c r="AT9" i="10"/>
  <c r="BG9" i="10" s="1"/>
  <c r="BH9" i="10" s="1"/>
  <c r="AT10" i="10"/>
  <c r="AT11" i="10"/>
  <c r="BF7" i="10"/>
  <c r="BD7" i="10"/>
  <c r="BB7" i="10"/>
  <c r="AZ7" i="10"/>
  <c r="AV7" i="10"/>
  <c r="AL7" i="10"/>
  <c r="AJ7" i="10"/>
  <c r="AH7" i="10"/>
  <c r="AF7" i="10"/>
  <c r="R7" i="10"/>
  <c r="P7" i="10"/>
  <c r="N7" i="10"/>
  <c r="L7" i="10"/>
  <c r="J7" i="10"/>
  <c r="AX2" i="10"/>
  <c r="AT7" i="10" s="1"/>
  <c r="AD2" i="10"/>
  <c r="AB7" i="10" s="1"/>
  <c r="J2" i="10"/>
  <c r="F7" i="10" s="1"/>
  <c r="BF17" i="9"/>
  <c r="BF18" i="9"/>
  <c r="BF19" i="9"/>
  <c r="BF7" i="9"/>
  <c r="BF12" i="9"/>
  <c r="BF15" i="9"/>
  <c r="BF14" i="9"/>
  <c r="BF20" i="9"/>
  <c r="BF21" i="9"/>
  <c r="BF8" i="9"/>
  <c r="BD17" i="9"/>
  <c r="BD18" i="9"/>
  <c r="BD19" i="9"/>
  <c r="BD7" i="9"/>
  <c r="BD12" i="9"/>
  <c r="BD15" i="9"/>
  <c r="BD14" i="9"/>
  <c r="BD20" i="9"/>
  <c r="BD21" i="9"/>
  <c r="BD8" i="9"/>
  <c r="BB17" i="9"/>
  <c r="BB18" i="9"/>
  <c r="BB19" i="9"/>
  <c r="BB7" i="9"/>
  <c r="BB12" i="9"/>
  <c r="BB15" i="9"/>
  <c r="BB14" i="9"/>
  <c r="BB20" i="9"/>
  <c r="BB21" i="9"/>
  <c r="BB8" i="9"/>
  <c r="AZ17" i="9"/>
  <c r="AZ18" i="9"/>
  <c r="AZ19" i="9"/>
  <c r="AZ7" i="9"/>
  <c r="AZ12" i="9"/>
  <c r="AZ15" i="9"/>
  <c r="AZ14" i="9"/>
  <c r="AZ20" i="9"/>
  <c r="AZ21" i="9"/>
  <c r="AX17" i="9"/>
  <c r="AX18" i="9"/>
  <c r="AX19" i="9"/>
  <c r="AX12" i="9"/>
  <c r="AX15" i="9"/>
  <c r="AX20" i="9"/>
  <c r="AX21" i="9"/>
  <c r="AV17" i="9"/>
  <c r="AV18" i="9"/>
  <c r="AV19" i="9"/>
  <c r="AV7" i="9"/>
  <c r="AV20" i="9"/>
  <c r="AV21" i="9"/>
  <c r="AV8" i="9"/>
  <c r="AT18" i="9"/>
  <c r="AT19" i="9"/>
  <c r="AT7" i="9"/>
  <c r="AT12" i="9"/>
  <c r="AT15" i="9"/>
  <c r="AT14" i="9"/>
  <c r="AT20" i="9"/>
  <c r="AT21" i="9"/>
  <c r="AT8" i="9"/>
  <c r="AL9" i="9"/>
  <c r="AL20" i="9"/>
  <c r="AL21" i="9"/>
  <c r="AL7" i="9"/>
  <c r="AL19" i="9"/>
  <c r="AL13" i="9"/>
  <c r="AL17" i="9"/>
  <c r="AL8" i="9"/>
  <c r="AJ9" i="9"/>
  <c r="AJ20" i="9"/>
  <c r="AJ21" i="9"/>
  <c r="AJ7" i="9"/>
  <c r="AJ19" i="9"/>
  <c r="AJ13" i="9"/>
  <c r="AJ17" i="9"/>
  <c r="AJ8" i="9"/>
  <c r="AH9" i="9"/>
  <c r="AH20" i="9"/>
  <c r="AH21" i="9"/>
  <c r="AH7" i="9"/>
  <c r="AH19" i="9"/>
  <c r="AH13" i="9"/>
  <c r="AH17" i="9"/>
  <c r="AH8" i="9"/>
  <c r="AF9" i="9"/>
  <c r="AF20" i="9"/>
  <c r="AF21" i="9"/>
  <c r="AF7" i="9"/>
  <c r="AF19" i="9"/>
  <c r="AF13" i="9"/>
  <c r="AF17" i="9"/>
  <c r="AD9" i="9"/>
  <c r="AD20" i="9"/>
  <c r="AD21" i="9"/>
  <c r="AD19" i="9"/>
  <c r="AD13" i="9"/>
  <c r="AD17" i="9"/>
  <c r="AB9" i="9"/>
  <c r="AB20" i="9"/>
  <c r="AB21" i="9"/>
  <c r="AB19" i="9"/>
  <c r="AB8" i="9"/>
  <c r="Z20" i="9"/>
  <c r="Z21" i="9"/>
  <c r="Z13" i="9"/>
  <c r="Z17" i="9"/>
  <c r="Z8" i="9"/>
  <c r="R7" i="9"/>
  <c r="R9" i="9"/>
  <c r="R10" i="9"/>
  <c r="R12" i="9"/>
  <c r="R13" i="9"/>
  <c r="R14" i="9"/>
  <c r="P7" i="9"/>
  <c r="P9" i="9"/>
  <c r="P10" i="9"/>
  <c r="P12" i="9"/>
  <c r="P13" i="9"/>
  <c r="P14" i="9"/>
  <c r="N7" i="9"/>
  <c r="N9" i="9"/>
  <c r="N10" i="9"/>
  <c r="N12" i="9"/>
  <c r="N13" i="9"/>
  <c r="N14" i="9"/>
  <c r="L7" i="9"/>
  <c r="L9" i="9"/>
  <c r="L10" i="9"/>
  <c r="L12" i="9"/>
  <c r="L13" i="9"/>
  <c r="L14" i="9"/>
  <c r="J9" i="9"/>
  <c r="J10" i="9"/>
  <c r="J12" i="9"/>
  <c r="J13" i="9"/>
  <c r="J14" i="9"/>
  <c r="H10" i="9"/>
  <c r="H12" i="9"/>
  <c r="H13" i="9"/>
  <c r="H14" i="9"/>
  <c r="F12" i="9"/>
  <c r="F13" i="9"/>
  <c r="F14" i="9"/>
  <c r="BF16" i="9"/>
  <c r="BD16" i="9"/>
  <c r="BB16" i="9"/>
  <c r="AZ16" i="9"/>
  <c r="AX16" i="9"/>
  <c r="AV16" i="9"/>
  <c r="AL14" i="9"/>
  <c r="AJ14" i="9"/>
  <c r="AH14" i="9"/>
  <c r="AF14" i="9"/>
  <c r="AD14" i="9"/>
  <c r="AB14" i="9"/>
  <c r="R11" i="9"/>
  <c r="P11" i="9"/>
  <c r="N11" i="9"/>
  <c r="L11" i="9"/>
  <c r="J11" i="9"/>
  <c r="AX2" i="9"/>
  <c r="AX7" i="9" s="1"/>
  <c r="AD2" i="9"/>
  <c r="AF15" i="9" s="1"/>
  <c r="AM15" i="9" s="1"/>
  <c r="AN15" i="9" s="1"/>
  <c r="J2" i="9"/>
  <c r="L8" i="9" s="1"/>
  <c r="AL7" i="8"/>
  <c r="AL31" i="8"/>
  <c r="AL32" i="8"/>
  <c r="AL34" i="8"/>
  <c r="AL35" i="8"/>
  <c r="AL36" i="8"/>
  <c r="AL37" i="8"/>
  <c r="AL12" i="8"/>
  <c r="AL13" i="8"/>
  <c r="AL21" i="8"/>
  <c r="AL26" i="8"/>
  <c r="AL8" i="8"/>
  <c r="AL9" i="8"/>
  <c r="AL28" i="8"/>
  <c r="AL30" i="8"/>
  <c r="AL38" i="8"/>
  <c r="AL11" i="8"/>
  <c r="AL39" i="8"/>
  <c r="BF15" i="8"/>
  <c r="BF25" i="8"/>
  <c r="BF10" i="8"/>
  <c r="BF23" i="8"/>
  <c r="BF28" i="8"/>
  <c r="BF29" i="8"/>
  <c r="BF30" i="8"/>
  <c r="BF31" i="8"/>
  <c r="BF17" i="8"/>
  <c r="BF7" i="8"/>
  <c r="BF19" i="8"/>
  <c r="BF9" i="8"/>
  <c r="BF13" i="8"/>
  <c r="BF14" i="8"/>
  <c r="BF32" i="8"/>
  <c r="BD15" i="8"/>
  <c r="BD25" i="8"/>
  <c r="BD10" i="8"/>
  <c r="BD23" i="8"/>
  <c r="BD28" i="8"/>
  <c r="BD29" i="8"/>
  <c r="BD30" i="8"/>
  <c r="BD31" i="8"/>
  <c r="BD17" i="8"/>
  <c r="BD7" i="8"/>
  <c r="BD19" i="8"/>
  <c r="BD9" i="8"/>
  <c r="BD13" i="8"/>
  <c r="BD14" i="8"/>
  <c r="BD32" i="8"/>
  <c r="BB15" i="8"/>
  <c r="BB25" i="8"/>
  <c r="BB10" i="8"/>
  <c r="BB23" i="8"/>
  <c r="BB28" i="8"/>
  <c r="BB29" i="8"/>
  <c r="BB30" i="8"/>
  <c r="BB31" i="8"/>
  <c r="BB17" i="8"/>
  <c r="BB7" i="8"/>
  <c r="BB19" i="8"/>
  <c r="BB9" i="8"/>
  <c r="BB13" i="8"/>
  <c r="BB14" i="8"/>
  <c r="BB32" i="8"/>
  <c r="AZ25" i="8"/>
  <c r="AZ23" i="8"/>
  <c r="AZ28" i="8"/>
  <c r="AZ29" i="8"/>
  <c r="AZ30" i="8"/>
  <c r="AZ31" i="8"/>
  <c r="AZ17" i="8"/>
  <c r="AZ19" i="8"/>
  <c r="AZ14" i="8"/>
  <c r="AZ32" i="8"/>
  <c r="AX15" i="8"/>
  <c r="AX25" i="8"/>
  <c r="AX23" i="8"/>
  <c r="AX28" i="8"/>
  <c r="AX29" i="8"/>
  <c r="AX30" i="8"/>
  <c r="AX31" i="8"/>
  <c r="AX17" i="8"/>
  <c r="AX19" i="8"/>
  <c r="AX9" i="8"/>
  <c r="AX13" i="8"/>
  <c r="AX32" i="8"/>
  <c r="AV15" i="8"/>
  <c r="AV25" i="8"/>
  <c r="AV23" i="8"/>
  <c r="AV28" i="8"/>
  <c r="AV29" i="8"/>
  <c r="AV30" i="8"/>
  <c r="AV31" i="8"/>
  <c r="AV32" i="8"/>
  <c r="AT28" i="8"/>
  <c r="AT29" i="8"/>
  <c r="AT30" i="8"/>
  <c r="AT31" i="8"/>
  <c r="AT17" i="8"/>
  <c r="AT7" i="8"/>
  <c r="AT19" i="8"/>
  <c r="AT9" i="8"/>
  <c r="AT13" i="8"/>
  <c r="AT14" i="8"/>
  <c r="AT32" i="8"/>
  <c r="AJ7" i="8"/>
  <c r="AJ31" i="8"/>
  <c r="AJ32" i="8"/>
  <c r="AJ34" i="8"/>
  <c r="AJ35" i="8"/>
  <c r="AJ36" i="8"/>
  <c r="AJ37" i="8"/>
  <c r="AJ12" i="8"/>
  <c r="AJ13" i="8"/>
  <c r="AJ21" i="8"/>
  <c r="AJ26" i="8"/>
  <c r="AJ8" i="8"/>
  <c r="AJ9" i="8"/>
  <c r="AJ28" i="8"/>
  <c r="AJ30" i="8"/>
  <c r="AJ38" i="8"/>
  <c r="AJ11" i="8"/>
  <c r="AJ39" i="8"/>
  <c r="AH7" i="8"/>
  <c r="AH31" i="8"/>
  <c r="AH32" i="8"/>
  <c r="AH34" i="8"/>
  <c r="AH35" i="8"/>
  <c r="AH36" i="8"/>
  <c r="AH37" i="8"/>
  <c r="AH12" i="8"/>
  <c r="AH13" i="8"/>
  <c r="AH21" i="8"/>
  <c r="AH26" i="8"/>
  <c r="AH8" i="8"/>
  <c r="AH9" i="8"/>
  <c r="AH28" i="8"/>
  <c r="AH30" i="8"/>
  <c r="AH38" i="8"/>
  <c r="AH11" i="8"/>
  <c r="AH39" i="8"/>
  <c r="AF31" i="8"/>
  <c r="AF32" i="8"/>
  <c r="AF34" i="8"/>
  <c r="AF35" i="8"/>
  <c r="AF36" i="8"/>
  <c r="AF37" i="8"/>
  <c r="AF12" i="8"/>
  <c r="AF21" i="8"/>
  <c r="AF26" i="8"/>
  <c r="AF28" i="8"/>
  <c r="AF30" i="8"/>
  <c r="AF38" i="8"/>
  <c r="AF39" i="8"/>
  <c r="AD31" i="8"/>
  <c r="AD32" i="8"/>
  <c r="AD34" i="8"/>
  <c r="AD35" i="8"/>
  <c r="AD36" i="8"/>
  <c r="AD37" i="8"/>
  <c r="AD13" i="8"/>
  <c r="AD26" i="8"/>
  <c r="AD28" i="8"/>
  <c r="AD38" i="8"/>
  <c r="AD39" i="8"/>
  <c r="AB31" i="8"/>
  <c r="AB34" i="8"/>
  <c r="AB35" i="8"/>
  <c r="AB36" i="8"/>
  <c r="AB37" i="8"/>
  <c r="AB38" i="8"/>
  <c r="AB11" i="8"/>
  <c r="AB39" i="8"/>
  <c r="Z34" i="8"/>
  <c r="Z35" i="8"/>
  <c r="Z36" i="8"/>
  <c r="Z37" i="8"/>
  <c r="Z12" i="8"/>
  <c r="Z13" i="8"/>
  <c r="Z21" i="8"/>
  <c r="Z26" i="8"/>
  <c r="Z8" i="8"/>
  <c r="Z9" i="8"/>
  <c r="Z28" i="8"/>
  <c r="Z30" i="8"/>
  <c r="Z38" i="8"/>
  <c r="Z11" i="8"/>
  <c r="Z39" i="8"/>
  <c r="R7" i="8"/>
  <c r="R9" i="8"/>
  <c r="R18" i="8"/>
  <c r="R19" i="8"/>
  <c r="R20" i="8"/>
  <c r="R21" i="8"/>
  <c r="P7" i="8"/>
  <c r="P9" i="8"/>
  <c r="P18" i="8"/>
  <c r="P19" i="8"/>
  <c r="P20" i="8"/>
  <c r="P21" i="8"/>
  <c r="N7" i="8"/>
  <c r="N9" i="8"/>
  <c r="N18" i="8"/>
  <c r="N19" i="8"/>
  <c r="N20" i="8"/>
  <c r="N21" i="8"/>
  <c r="L18" i="8"/>
  <c r="L19" i="8"/>
  <c r="L20" i="8"/>
  <c r="L21" i="8"/>
  <c r="J9" i="8"/>
  <c r="J18" i="8"/>
  <c r="J19" i="8"/>
  <c r="J20" i="8"/>
  <c r="J21" i="8"/>
  <c r="H21" i="8"/>
  <c r="F7" i="8"/>
  <c r="F9" i="8"/>
  <c r="F18" i="8"/>
  <c r="F19" i="8"/>
  <c r="F20" i="8"/>
  <c r="F21" i="8"/>
  <c r="AX8" i="8"/>
  <c r="BF8" i="8"/>
  <c r="BD8" i="8"/>
  <c r="BB8" i="8"/>
  <c r="AZ8" i="8"/>
  <c r="AL24" i="8"/>
  <c r="AJ24" i="8"/>
  <c r="AH24" i="8"/>
  <c r="AF24" i="8"/>
  <c r="AD24" i="8"/>
  <c r="R8" i="8"/>
  <c r="P8" i="8"/>
  <c r="N8" i="8"/>
  <c r="AV2" i="8"/>
  <c r="AZ7" i="8" s="1"/>
  <c r="AB2" i="8"/>
  <c r="AF9" i="8" s="1"/>
  <c r="H2" i="8"/>
  <c r="BG12" i="11" l="1"/>
  <c r="BH12" i="11" s="1"/>
  <c r="BG14" i="11"/>
  <c r="BH14" i="11" s="1"/>
  <c r="BG8" i="11"/>
  <c r="BH8" i="11" s="1"/>
  <c r="AM15" i="11"/>
  <c r="AN15" i="11" s="1"/>
  <c r="AM8" i="11"/>
  <c r="AN8" i="11" s="1"/>
  <c r="AM8" i="13"/>
  <c r="AN8" i="13" s="1"/>
  <c r="AM7" i="12"/>
  <c r="AN7" i="12" s="1"/>
  <c r="AM10" i="12"/>
  <c r="AN10" i="12" s="1"/>
  <c r="AM8" i="12"/>
  <c r="AN8" i="12" s="1"/>
  <c r="AF7" i="8"/>
  <c r="AZ13" i="8"/>
  <c r="AV7" i="5"/>
  <c r="L12" i="5"/>
  <c r="AX12" i="5"/>
  <c r="BG12" i="5" s="1"/>
  <c r="BH12" i="5" s="1"/>
  <c r="AX17" i="5"/>
  <c r="BG17" i="5" s="1"/>
  <c r="BH17" i="5" s="1"/>
  <c r="J12" i="5"/>
  <c r="S12" i="5" s="1"/>
  <c r="T12" i="5" s="1"/>
  <c r="AX20" i="5"/>
  <c r="BG20" i="5" s="1"/>
  <c r="BH20" i="5" s="1"/>
  <c r="J13" i="5"/>
  <c r="S13" i="5" s="1"/>
  <c r="T13" i="5" s="1"/>
  <c r="H8" i="8"/>
  <c r="J17" i="8"/>
  <c r="S17" i="8" s="1"/>
  <c r="T17" i="8" s="1"/>
  <c r="L10" i="8"/>
  <c r="J10" i="8"/>
  <c r="S10" i="8" s="1"/>
  <c r="T10" i="8" s="1"/>
  <c r="L11" i="8"/>
  <c r="L16" i="8"/>
  <c r="S16" i="8" s="1"/>
  <c r="T16" i="8" s="1"/>
  <c r="L12" i="8"/>
  <c r="S12" i="8" s="1"/>
  <c r="T12" i="8" s="1"/>
  <c r="J14" i="8"/>
  <c r="S14" i="8" s="1"/>
  <c r="T14" i="8" s="1"/>
  <c r="J15" i="8"/>
  <c r="S15" i="8" s="1"/>
  <c r="T15" i="8" s="1"/>
  <c r="J11" i="8"/>
  <c r="S11" i="8" s="1"/>
  <c r="T11" i="8" s="1"/>
  <c r="L13" i="8"/>
  <c r="J13" i="8"/>
  <c r="S13" i="8" s="1"/>
  <c r="T13" i="8" s="1"/>
  <c r="AD12" i="8"/>
  <c r="BG21" i="4"/>
  <c r="BH21" i="4" s="1"/>
  <c r="AX11" i="4"/>
  <c r="AD9" i="5"/>
  <c r="AX11" i="5"/>
  <c r="AX9" i="5"/>
  <c r="AT9" i="5"/>
  <c r="L9" i="8"/>
  <c r="AD9" i="8"/>
  <c r="AZ9" i="8"/>
  <c r="Z9" i="5"/>
  <c r="AD14" i="5"/>
  <c r="AM14" i="5" s="1"/>
  <c r="AN14" i="5" s="1"/>
  <c r="AF13" i="5"/>
  <c r="AM13" i="5" s="1"/>
  <c r="AN13" i="5" s="1"/>
  <c r="AD10" i="5"/>
  <c r="AM10" i="5" s="1"/>
  <c r="AN10" i="5" s="1"/>
  <c r="AD16" i="5"/>
  <c r="AM16" i="5" s="1"/>
  <c r="AN16" i="5" s="1"/>
  <c r="AZ12" i="4"/>
  <c r="L8" i="5"/>
  <c r="AT13" i="5"/>
  <c r="BG13" i="5" s="1"/>
  <c r="BH13" i="5" s="1"/>
  <c r="AX8" i="5"/>
  <c r="AZ9" i="5"/>
  <c r="J8" i="8"/>
  <c r="L8" i="8"/>
  <c r="L7" i="8"/>
  <c r="AD8" i="8"/>
  <c r="AZ10" i="8"/>
  <c r="AB7" i="4"/>
  <c r="AM7" i="4" s="1"/>
  <c r="AN7" i="4" s="1"/>
  <c r="AX7" i="4"/>
  <c r="AT11" i="4"/>
  <c r="F11" i="5"/>
  <c r="L9" i="5"/>
  <c r="AV21" i="5"/>
  <c r="AZ10" i="5"/>
  <c r="BG10" i="12"/>
  <c r="BH10" i="12" s="1"/>
  <c r="AF13" i="8"/>
  <c r="AX14" i="8"/>
  <c r="AX10" i="5"/>
  <c r="AX10" i="8"/>
  <c r="AZ8" i="9"/>
  <c r="H8" i="5"/>
  <c r="L7" i="5"/>
  <c r="AB7" i="5"/>
  <c r="AF11" i="5"/>
  <c r="AX7" i="5"/>
  <c r="AZ8" i="5"/>
  <c r="Z24" i="8"/>
  <c r="AF25" i="8"/>
  <c r="AM25" i="8" s="1"/>
  <c r="AN25" i="8" s="1"/>
  <c r="AF20" i="8"/>
  <c r="AM20" i="8" s="1"/>
  <c r="AN20" i="8" s="1"/>
  <c r="AF23" i="8"/>
  <c r="AM23" i="8" s="1"/>
  <c r="AN23" i="8" s="1"/>
  <c r="AD33" i="8"/>
  <c r="AM33" i="8" s="1"/>
  <c r="AN33" i="8" s="1"/>
  <c r="AD22" i="8"/>
  <c r="AM22" i="8" s="1"/>
  <c r="AN22" i="8" s="1"/>
  <c r="AD10" i="8"/>
  <c r="AF16" i="8"/>
  <c r="AM16" i="8" s="1"/>
  <c r="AN16" i="8" s="1"/>
  <c r="AD18" i="8"/>
  <c r="AM18" i="8" s="1"/>
  <c r="AN18" i="8" s="1"/>
  <c r="AF10" i="8"/>
  <c r="AD14" i="8"/>
  <c r="AM14" i="8" s="1"/>
  <c r="AN14" i="8" s="1"/>
  <c r="AD30" i="8"/>
  <c r="AT8" i="8"/>
  <c r="AX12" i="8"/>
  <c r="BG12" i="8" s="1"/>
  <c r="BH12" i="8" s="1"/>
  <c r="AX27" i="8"/>
  <c r="BG27" i="8" s="1"/>
  <c r="BH27" i="8" s="1"/>
  <c r="AX22" i="8"/>
  <c r="BG22" i="8" s="1"/>
  <c r="BH22" i="8" s="1"/>
  <c r="AZ12" i="8"/>
  <c r="AX11" i="8"/>
  <c r="AX20" i="8"/>
  <c r="BG20" i="8" s="1"/>
  <c r="BH20" i="8" s="1"/>
  <c r="AZ11" i="8"/>
  <c r="AX21" i="8"/>
  <c r="BG21" i="8" s="1"/>
  <c r="BH21" i="8" s="1"/>
  <c r="AX24" i="8"/>
  <c r="BG24" i="8" s="1"/>
  <c r="BH24" i="8" s="1"/>
  <c r="AX26" i="8"/>
  <c r="BG26" i="8" s="1"/>
  <c r="BH26" i="8" s="1"/>
  <c r="AX15" i="5"/>
  <c r="AD21" i="8"/>
  <c r="AF8" i="8"/>
  <c r="AX7" i="8"/>
  <c r="AZ15" i="8"/>
  <c r="AF8" i="9"/>
  <c r="S11" i="10"/>
  <c r="T11" i="10" s="1"/>
  <c r="J8" i="4"/>
  <c r="AD11" i="4"/>
  <c r="AT10" i="4"/>
  <c r="H7" i="5"/>
  <c r="AF11" i="8"/>
  <c r="J7" i="8"/>
  <c r="AD11" i="8"/>
  <c r="AM11" i="8" s="1"/>
  <c r="AN11" i="8" s="1"/>
  <c r="AD7" i="8"/>
  <c r="AV17" i="4"/>
  <c r="AZ19" i="4"/>
  <c r="BG19" i="4" s="1"/>
  <c r="BH19" i="4" s="1"/>
  <c r="AX18" i="4"/>
  <c r="BG18" i="4" s="1"/>
  <c r="BH18" i="4" s="1"/>
  <c r="AX15" i="4"/>
  <c r="AF8" i="4"/>
  <c r="AZ15" i="4"/>
  <c r="J15" i="4"/>
  <c r="S15" i="4" s="1"/>
  <c r="T15" i="4" s="1"/>
  <c r="AD14" i="4"/>
  <c r="AM14" i="4" s="1"/>
  <c r="AN14" i="4" s="1"/>
  <c r="AF15" i="4"/>
  <c r="AM15" i="4" s="1"/>
  <c r="AN15" i="4" s="1"/>
  <c r="AD8" i="4"/>
  <c r="AM8" i="4" s="1"/>
  <c r="AN8" i="4" s="1"/>
  <c r="AZ14" i="4"/>
  <c r="BG14" i="4" s="1"/>
  <c r="BH14" i="4" s="1"/>
  <c r="L7" i="4"/>
  <c r="AT17" i="4"/>
  <c r="AX12" i="4"/>
  <c r="BG12" i="4" s="1"/>
  <c r="BH12" i="4" s="1"/>
  <c r="AZ9" i="4"/>
  <c r="J8" i="5"/>
  <c r="AD12" i="5"/>
  <c r="AV11" i="5"/>
  <c r="AV13" i="5"/>
  <c r="AZ7" i="5"/>
  <c r="BG7" i="13"/>
  <c r="BH7" i="13" s="1"/>
  <c r="S8" i="11"/>
  <c r="T8" i="11" s="1"/>
  <c r="AM7" i="13"/>
  <c r="AN7" i="13" s="1"/>
  <c r="BG23" i="4"/>
  <c r="BH23" i="4" s="1"/>
  <c r="AM13" i="4"/>
  <c r="AN13" i="4" s="1"/>
  <c r="AD7" i="10"/>
  <c r="AM10" i="10"/>
  <c r="AN10" i="10" s="1"/>
  <c r="AM9" i="10"/>
  <c r="H7" i="10"/>
  <c r="S7" i="10" s="1"/>
  <c r="T7" i="10" s="1"/>
  <c r="AX7" i="10"/>
  <c r="BG7" i="10" s="1"/>
  <c r="BH7" i="10" s="1"/>
  <c r="J8" i="10"/>
  <c r="S8" i="10" s="1"/>
  <c r="T8" i="10" s="1"/>
  <c r="H11" i="9"/>
  <c r="J8" i="9"/>
  <c r="S8" i="9" s="1"/>
  <c r="T8" i="9" s="1"/>
  <c r="J7" i="9"/>
  <c r="Z7" i="9"/>
  <c r="AD16" i="9"/>
  <c r="AM16" i="9" s="1"/>
  <c r="AN16" i="9" s="1"/>
  <c r="AD12" i="9"/>
  <c r="AM12" i="9" s="1"/>
  <c r="AN12" i="9" s="1"/>
  <c r="AD11" i="9"/>
  <c r="AM11" i="9" s="1"/>
  <c r="AN11" i="9" s="1"/>
  <c r="AT17" i="9"/>
  <c r="BG17" i="9" s="1"/>
  <c r="BH17" i="9" s="1"/>
  <c r="AX11" i="9"/>
  <c r="BG11" i="9" s="1"/>
  <c r="BH11" i="9" s="1"/>
  <c r="AX10" i="9"/>
  <c r="BG10" i="9" s="1"/>
  <c r="BH10" i="9" s="1"/>
  <c r="AX13" i="9"/>
  <c r="BG13" i="9" s="1"/>
  <c r="BH13" i="9" s="1"/>
  <c r="AX9" i="9"/>
  <c r="BG9" i="9" s="1"/>
  <c r="BH9" i="9" s="1"/>
  <c r="AX14" i="9"/>
  <c r="AD8" i="9"/>
  <c r="AM8" i="9" s="1"/>
  <c r="AN8" i="9" s="1"/>
  <c r="AD7" i="9"/>
  <c r="AX8" i="9"/>
  <c r="BG8" i="9" s="1"/>
  <c r="BH8" i="9" s="1"/>
  <c r="AM9" i="11"/>
  <c r="AN9" i="11" s="1"/>
  <c r="AM34" i="8"/>
  <c r="AN34" i="8" s="1"/>
  <c r="AM36" i="8"/>
  <c r="AN36" i="8" s="1"/>
  <c r="BG20" i="4"/>
  <c r="BH20" i="4" s="1"/>
  <c r="BG17" i="4"/>
  <c r="BH17" i="4" s="1"/>
  <c r="S13" i="4"/>
  <c r="T13" i="4" s="1"/>
  <c r="BG21" i="5"/>
  <c r="BH21" i="5" s="1"/>
  <c r="AM7" i="5"/>
  <c r="AN7" i="5" s="1"/>
  <c r="AM39" i="8"/>
  <c r="AN39" i="8" s="1"/>
  <c r="AB32" i="8"/>
  <c r="BG19" i="9"/>
  <c r="BH19" i="9" s="1"/>
  <c r="H8" i="4"/>
  <c r="S9" i="4"/>
  <c r="T9" i="4" s="1"/>
  <c r="H12" i="4"/>
  <c r="S12" i="4" s="1"/>
  <c r="T12" i="4" s="1"/>
  <c r="Z9" i="4"/>
  <c r="AM9" i="4" s="1"/>
  <c r="AN9" i="4" s="1"/>
  <c r="Z11" i="4"/>
  <c r="AM11" i="4" s="1"/>
  <c r="AN11" i="4" s="1"/>
  <c r="AB12" i="4"/>
  <c r="AT9" i="4"/>
  <c r="BG9" i="4" s="1"/>
  <c r="BH9" i="4" s="1"/>
  <c r="H9" i="5"/>
  <c r="AT11" i="5"/>
  <c r="BG11" i="5" s="1"/>
  <c r="BH11" i="5" s="1"/>
  <c r="AT10" i="5"/>
  <c r="AV9" i="5"/>
  <c r="AM38" i="8"/>
  <c r="AN38" i="8" s="1"/>
  <c r="AB28" i="8"/>
  <c r="AM28" i="8" s="1"/>
  <c r="AN28" i="8" s="1"/>
  <c r="AM20" i="9"/>
  <c r="AN20" i="9" s="1"/>
  <c r="BG8" i="10"/>
  <c r="BH8" i="10" s="1"/>
  <c r="AB8" i="10"/>
  <c r="S10" i="10"/>
  <c r="T10" i="10" s="1"/>
  <c r="Z12" i="4"/>
  <c r="AB10" i="4"/>
  <c r="AV7" i="4"/>
  <c r="AT22" i="4"/>
  <c r="BG22" i="4" s="1"/>
  <c r="BH22" i="4" s="1"/>
  <c r="AT13" i="4"/>
  <c r="BG13" i="4" s="1"/>
  <c r="BH13" i="4" s="1"/>
  <c r="H11" i="5"/>
  <c r="S11" i="5" s="1"/>
  <c r="T11" i="5" s="1"/>
  <c r="AB17" i="5"/>
  <c r="AM17" i="5" s="1"/>
  <c r="AN17" i="5" s="1"/>
  <c r="AV15" i="5"/>
  <c r="BG15" i="5" s="1"/>
  <c r="BH15" i="5" s="1"/>
  <c r="AM37" i="8"/>
  <c r="AN37" i="8" s="1"/>
  <c r="AB9" i="8"/>
  <c r="AM9" i="8" s="1"/>
  <c r="AN9" i="8" s="1"/>
  <c r="S9" i="10"/>
  <c r="T9" i="10" s="1"/>
  <c r="S7" i="4"/>
  <c r="T7" i="4" s="1"/>
  <c r="Z7" i="4"/>
  <c r="AT8" i="4"/>
  <c r="BG8" i="4" s="1"/>
  <c r="BH8" i="4" s="1"/>
  <c r="F8" i="5"/>
  <c r="AB12" i="5"/>
  <c r="AM12" i="5" s="1"/>
  <c r="AN12" i="5" s="1"/>
  <c r="AV8" i="5"/>
  <c r="AB17" i="9"/>
  <c r="AM17" i="9" s="1"/>
  <c r="AN17" i="9" s="1"/>
  <c r="AM11" i="10"/>
  <c r="AN11" i="10" s="1"/>
  <c r="H14" i="4"/>
  <c r="S14" i="4" s="1"/>
  <c r="T14" i="4" s="1"/>
  <c r="Z10" i="4"/>
  <c r="AT12" i="4"/>
  <c r="F10" i="5"/>
  <c r="F9" i="5"/>
  <c r="AB9" i="5"/>
  <c r="AM9" i="5" s="1"/>
  <c r="AN9" i="5" s="1"/>
  <c r="AB11" i="5"/>
  <c r="AT23" i="5"/>
  <c r="BG23" i="5" s="1"/>
  <c r="BH23" i="5" s="1"/>
  <c r="AV19" i="5"/>
  <c r="BG19" i="5" s="1"/>
  <c r="BH19" i="5" s="1"/>
  <c r="AM21" i="9"/>
  <c r="AN21" i="9" s="1"/>
  <c r="AM35" i="8"/>
  <c r="AN35" i="8" s="1"/>
  <c r="H10" i="4"/>
  <c r="S10" i="4" s="1"/>
  <c r="T10" i="4" s="1"/>
  <c r="AB16" i="4"/>
  <c r="AM16" i="4" s="1"/>
  <c r="AN16" i="4" s="1"/>
  <c r="H10" i="5"/>
  <c r="F7" i="5"/>
  <c r="AB8" i="5"/>
  <c r="AM8" i="5" s="1"/>
  <c r="AN8" i="5" s="1"/>
  <c r="AT22" i="5"/>
  <c r="BG22" i="5" s="1"/>
  <c r="BH22" i="5" s="1"/>
  <c r="BG10" i="10"/>
  <c r="BH10" i="10" s="1"/>
  <c r="BG11" i="10"/>
  <c r="BH11" i="10" s="1"/>
  <c r="F7" i="9"/>
  <c r="H9" i="9"/>
  <c r="BG8" i="5"/>
  <c r="BH8" i="5" s="1"/>
  <c r="BG7" i="5"/>
  <c r="BH7" i="5" s="1"/>
  <c r="BG9" i="5"/>
  <c r="BH9" i="5" s="1"/>
  <c r="BG14" i="12"/>
  <c r="BH14" i="12" s="1"/>
  <c r="BG32" i="11"/>
  <c r="BH32" i="11" s="1"/>
  <c r="BG11" i="4"/>
  <c r="BH11" i="4" s="1"/>
  <c r="BG16" i="4"/>
  <c r="BH16" i="4" s="1"/>
  <c r="BG10" i="4"/>
  <c r="BH10" i="4" s="1"/>
  <c r="S8" i="4"/>
  <c r="T8" i="4" s="1"/>
  <c r="BG7" i="4"/>
  <c r="BH7" i="4" s="1"/>
  <c r="AM8" i="10"/>
  <c r="AN8" i="10" s="1"/>
  <c r="AN9" i="10"/>
  <c r="Z7" i="10"/>
  <c r="AM7" i="10" s="1"/>
  <c r="AN7" i="10" s="1"/>
  <c r="BG18" i="9"/>
  <c r="BH18" i="9" s="1"/>
  <c r="BG20" i="9"/>
  <c r="BH20" i="9" s="1"/>
  <c r="BG7" i="9"/>
  <c r="BH7" i="9" s="1"/>
  <c r="BG21" i="9"/>
  <c r="BH21" i="9" s="1"/>
  <c r="AV14" i="9"/>
  <c r="BG14" i="9" s="1"/>
  <c r="BH14" i="9" s="1"/>
  <c r="AV15" i="9"/>
  <c r="BG15" i="9" s="1"/>
  <c r="BH15" i="9" s="1"/>
  <c r="AT16" i="9"/>
  <c r="BG16" i="9" s="1"/>
  <c r="BH16" i="9" s="1"/>
  <c r="AV12" i="9"/>
  <c r="BG12" i="9" s="1"/>
  <c r="BH12" i="9" s="1"/>
  <c r="Z9" i="9"/>
  <c r="AM9" i="9" s="1"/>
  <c r="AN9" i="9" s="1"/>
  <c r="AB13" i="9"/>
  <c r="AM13" i="9" s="1"/>
  <c r="AN13" i="9" s="1"/>
  <c r="Z14" i="9"/>
  <c r="AM14" i="9" s="1"/>
  <c r="AN14" i="9" s="1"/>
  <c r="Z19" i="9"/>
  <c r="AM19" i="9" s="1"/>
  <c r="AN19" i="9" s="1"/>
  <c r="AB7" i="9"/>
  <c r="F10" i="9"/>
  <c r="S10" i="9" s="1"/>
  <c r="T10" i="9" s="1"/>
  <c r="S12" i="9"/>
  <c r="T12" i="9" s="1"/>
  <c r="H7" i="9"/>
  <c r="S14" i="9"/>
  <c r="T14" i="9" s="1"/>
  <c r="S13" i="9"/>
  <c r="T13" i="9" s="1"/>
  <c r="F11" i="9"/>
  <c r="F9" i="9"/>
  <c r="S21" i="8"/>
  <c r="T21" i="8" s="1"/>
  <c r="H9" i="8"/>
  <c r="BG28" i="8"/>
  <c r="BH28" i="8" s="1"/>
  <c r="AB26" i="8"/>
  <c r="AM26" i="8" s="1"/>
  <c r="AN26" i="8" s="1"/>
  <c r="AB24" i="8"/>
  <c r="AM24" i="8" s="1"/>
  <c r="AN24" i="8" s="1"/>
  <c r="Z32" i="8"/>
  <c r="AB21" i="8"/>
  <c r="AM21" i="8" s="1"/>
  <c r="AN21" i="8" s="1"/>
  <c r="Z7" i="8"/>
  <c r="AB12" i="8"/>
  <c r="AM12" i="8" s="1"/>
  <c r="AN12" i="8" s="1"/>
  <c r="AB13" i="8"/>
  <c r="AB7" i="8"/>
  <c r="AB30" i="8"/>
  <c r="Z31" i="8"/>
  <c r="AM31" i="8" s="1"/>
  <c r="AN31" i="8" s="1"/>
  <c r="AB8" i="8"/>
  <c r="BG30" i="8"/>
  <c r="BH30" i="8" s="1"/>
  <c r="BG29" i="8"/>
  <c r="BH29" i="8" s="1"/>
  <c r="BG32" i="8"/>
  <c r="BH32" i="8" s="1"/>
  <c r="AV14" i="8"/>
  <c r="AV9" i="8"/>
  <c r="BG31" i="8"/>
  <c r="BH31" i="8" s="1"/>
  <c r="AV13" i="8"/>
  <c r="BG13" i="8" s="1"/>
  <c r="BH13" i="8" s="1"/>
  <c r="AT23" i="8"/>
  <c r="BG23" i="8" s="1"/>
  <c r="BH23" i="8" s="1"/>
  <c r="AV19" i="8"/>
  <c r="BG19" i="8" s="1"/>
  <c r="BH19" i="8" s="1"/>
  <c r="AV10" i="8"/>
  <c r="AT10" i="8"/>
  <c r="AV7" i="8"/>
  <c r="BG7" i="8" s="1"/>
  <c r="BH7" i="8" s="1"/>
  <c r="AT25" i="8"/>
  <c r="BG25" i="8" s="1"/>
  <c r="BH25" i="8" s="1"/>
  <c r="AV17" i="8"/>
  <c r="BG17" i="8" s="1"/>
  <c r="BH17" i="8" s="1"/>
  <c r="AT15" i="8"/>
  <c r="AV8" i="8"/>
  <c r="BG8" i="8" s="1"/>
  <c r="BH8" i="8" s="1"/>
  <c r="H20" i="8"/>
  <c r="S20" i="8" s="1"/>
  <c r="T20" i="8" s="1"/>
  <c r="H19" i="8"/>
  <c r="S19" i="8" s="1"/>
  <c r="T19" i="8" s="1"/>
  <c r="H18" i="8"/>
  <c r="S18" i="8" s="1"/>
  <c r="T18" i="8" s="1"/>
  <c r="H7" i="8"/>
  <c r="S7" i="8" s="1"/>
  <c r="T7" i="8" s="1"/>
  <c r="F8" i="8"/>
  <c r="S8" i="8" s="1"/>
  <c r="T8" i="8" s="1"/>
  <c r="BG14" i="8" l="1"/>
  <c r="BH14" i="8" s="1"/>
  <c r="AM32" i="8"/>
  <c r="AN32" i="8" s="1"/>
  <c r="BG10" i="5"/>
  <c r="BH10" i="5" s="1"/>
  <c r="AM11" i="5"/>
  <c r="AN11" i="5" s="1"/>
  <c r="S9" i="5"/>
  <c r="T9" i="5" s="1"/>
  <c r="AM13" i="8"/>
  <c r="AN13" i="8" s="1"/>
  <c r="S9" i="8"/>
  <c r="T9" i="8" s="1"/>
  <c r="S7" i="5"/>
  <c r="T7" i="5" s="1"/>
  <c r="AM10" i="8"/>
  <c r="AN10" i="8" s="1"/>
  <c r="AM8" i="8"/>
  <c r="AN8" i="8" s="1"/>
  <c r="S8" i="5"/>
  <c r="T8" i="5" s="1"/>
  <c r="BG15" i="4"/>
  <c r="BH15" i="4" s="1"/>
  <c r="BG11" i="8"/>
  <c r="BH11" i="8" s="1"/>
  <c r="BG15" i="8"/>
  <c r="BH15" i="8" s="1"/>
  <c r="AM30" i="8"/>
  <c r="AN30" i="8" s="1"/>
  <c r="S11" i="9"/>
  <c r="T11" i="9" s="1"/>
  <c r="BG9" i="8"/>
  <c r="BH9" i="8" s="1"/>
  <c r="AM10" i="4"/>
  <c r="AN10" i="4" s="1"/>
  <c r="AM7" i="9"/>
  <c r="AN7" i="9" s="1"/>
  <c r="S9" i="9"/>
  <c r="T9" i="9" s="1"/>
  <c r="S7" i="9"/>
  <c r="T7" i="9" s="1"/>
  <c r="AM12" i="4"/>
  <c r="AN12" i="4" s="1"/>
  <c r="BG10" i="8"/>
  <c r="BH10" i="8" s="1"/>
  <c r="AM7" i="8"/>
  <c r="AN7" i="8" s="1"/>
  <c r="BF8" i="3"/>
  <c r="BD8" i="3"/>
  <c r="BB8" i="3"/>
  <c r="AZ8" i="3"/>
  <c r="AX8" i="3"/>
  <c r="AT8" i="3"/>
  <c r="AV8" i="3"/>
  <c r="BF7" i="3"/>
  <c r="BD7" i="3"/>
  <c r="BB7" i="3"/>
  <c r="AZ7" i="3"/>
  <c r="AX7" i="3"/>
  <c r="AV7" i="3"/>
  <c r="AT7" i="3"/>
  <c r="AL8" i="3"/>
  <c r="AL9" i="3"/>
  <c r="AJ8" i="3"/>
  <c r="AJ9" i="3"/>
  <c r="AH8" i="3"/>
  <c r="AH9" i="3"/>
  <c r="AF8" i="3"/>
  <c r="AF9" i="3"/>
  <c r="AB9" i="3"/>
  <c r="Z8" i="3"/>
  <c r="Z9" i="3"/>
  <c r="AL7" i="3"/>
  <c r="AJ7" i="3"/>
  <c r="AH7" i="3"/>
  <c r="AF7" i="3"/>
  <c r="AD7" i="3"/>
  <c r="R10" i="3"/>
  <c r="R8" i="3"/>
  <c r="P10" i="3"/>
  <c r="P8" i="3"/>
  <c r="N10" i="3"/>
  <c r="N8" i="3"/>
  <c r="L10" i="3"/>
  <c r="L8" i="3"/>
  <c r="J10" i="3"/>
  <c r="H10" i="3"/>
  <c r="H8" i="3"/>
  <c r="F10" i="3"/>
  <c r="F8" i="3"/>
  <c r="R7" i="3"/>
  <c r="P7" i="3"/>
  <c r="N7" i="3"/>
  <c r="L7" i="3"/>
  <c r="AX2" i="3"/>
  <c r="AD2" i="3"/>
  <c r="J2" i="3"/>
  <c r="H7" i="3" s="1"/>
  <c r="AL9" i="2"/>
  <c r="AJ9" i="2"/>
  <c r="AH9" i="2"/>
  <c r="AF9" i="2"/>
  <c r="AB9" i="2"/>
  <c r="Z9" i="2"/>
  <c r="F8" i="2"/>
  <c r="F11" i="2"/>
  <c r="H8" i="2"/>
  <c r="H11" i="2"/>
  <c r="J8" i="2"/>
  <c r="J11" i="2"/>
  <c r="L11" i="2"/>
  <c r="N8" i="2"/>
  <c r="N11" i="2"/>
  <c r="P8" i="2"/>
  <c r="P11" i="2"/>
  <c r="R8" i="2"/>
  <c r="R11" i="2"/>
  <c r="BF8" i="2"/>
  <c r="BF13" i="2"/>
  <c r="BF14" i="2"/>
  <c r="BF10" i="2"/>
  <c r="BF11" i="2"/>
  <c r="BF9" i="2"/>
  <c r="BF15" i="2"/>
  <c r="BF16" i="2"/>
  <c r="BF17" i="2"/>
  <c r="BD8" i="2"/>
  <c r="BD13" i="2"/>
  <c r="BD14" i="2"/>
  <c r="BD10" i="2"/>
  <c r="BD11" i="2"/>
  <c r="BD9" i="2"/>
  <c r="BD15" i="2"/>
  <c r="BD16" i="2"/>
  <c r="BD17" i="2"/>
  <c r="BB8" i="2"/>
  <c r="BB13" i="2"/>
  <c r="BB14" i="2"/>
  <c r="BB10" i="2"/>
  <c r="BB11" i="2"/>
  <c r="BB9" i="2"/>
  <c r="BB15" i="2"/>
  <c r="BB16" i="2"/>
  <c r="BB17" i="2"/>
  <c r="AZ13" i="2"/>
  <c r="AZ14" i="2"/>
  <c r="AZ10" i="2"/>
  <c r="AZ11" i="2"/>
  <c r="AZ9" i="2"/>
  <c r="AZ15" i="2"/>
  <c r="AZ16" i="2"/>
  <c r="AZ17" i="2"/>
  <c r="AX8" i="2"/>
  <c r="AX13" i="2"/>
  <c r="AX14" i="2"/>
  <c r="AX9" i="2"/>
  <c r="AX15" i="2"/>
  <c r="AX16" i="2"/>
  <c r="AX17" i="2"/>
  <c r="AV8" i="2"/>
  <c r="AV13" i="2"/>
  <c r="AV14" i="2"/>
  <c r="AV10" i="2"/>
  <c r="AV11" i="2"/>
  <c r="AV9" i="2"/>
  <c r="AV15" i="2"/>
  <c r="AV16" i="2"/>
  <c r="AV17" i="2"/>
  <c r="BF12" i="2"/>
  <c r="BD12" i="2"/>
  <c r="BB12" i="2"/>
  <c r="AX12" i="2"/>
  <c r="AV12" i="2"/>
  <c r="AT8" i="2"/>
  <c r="AT13" i="2"/>
  <c r="AT14" i="2"/>
  <c r="AT10" i="2"/>
  <c r="AT11" i="2"/>
  <c r="AT9" i="2"/>
  <c r="AT15" i="2"/>
  <c r="AT16" i="2"/>
  <c r="AT17" i="2"/>
  <c r="AT12" i="2"/>
  <c r="AX2" i="2"/>
  <c r="AZ8" i="2" s="1"/>
  <c r="AL12" i="2"/>
  <c r="AL13" i="2"/>
  <c r="AL14" i="2"/>
  <c r="AL15" i="2"/>
  <c r="AL16" i="2"/>
  <c r="AL7" i="2"/>
  <c r="AL17" i="2"/>
  <c r="AL18" i="2"/>
  <c r="AL19" i="2"/>
  <c r="AL8" i="2"/>
  <c r="AJ12" i="2"/>
  <c r="AJ13" i="2"/>
  <c r="AJ14" i="2"/>
  <c r="AJ15" i="2"/>
  <c r="AJ16" i="2"/>
  <c r="AJ7" i="2"/>
  <c r="AJ17" i="2"/>
  <c r="AJ18" i="2"/>
  <c r="AJ19" i="2"/>
  <c r="AJ8" i="2"/>
  <c r="AH12" i="2"/>
  <c r="AH13" i="2"/>
  <c r="AH14" i="2"/>
  <c r="AH15" i="2"/>
  <c r="AH16" i="2"/>
  <c r="AH7" i="2"/>
  <c r="AH17" i="2"/>
  <c r="AH18" i="2"/>
  <c r="AH19" i="2"/>
  <c r="AH8" i="2"/>
  <c r="AF12" i="2"/>
  <c r="AF13" i="2"/>
  <c r="AF14" i="2"/>
  <c r="AF15" i="2"/>
  <c r="AF16" i="2"/>
  <c r="AF7" i="2"/>
  <c r="AF17" i="2"/>
  <c r="AF18" i="2"/>
  <c r="AF19" i="2"/>
  <c r="AF8" i="2"/>
  <c r="AD12" i="2"/>
  <c r="AD13" i="2"/>
  <c r="AD14" i="2"/>
  <c r="AD15" i="2"/>
  <c r="AD16" i="2"/>
  <c r="AD7" i="2"/>
  <c r="AD17" i="2"/>
  <c r="AD18" i="2"/>
  <c r="AD19" i="2"/>
  <c r="AB12" i="2"/>
  <c r="AB13" i="2"/>
  <c r="AB14" i="2"/>
  <c r="AB15" i="2"/>
  <c r="AB16" i="2"/>
  <c r="AB19" i="2"/>
  <c r="AB8" i="2"/>
  <c r="AL11" i="2"/>
  <c r="AJ11" i="2"/>
  <c r="AH11" i="2"/>
  <c r="AF11" i="2"/>
  <c r="AD11" i="2"/>
  <c r="AB11" i="2"/>
  <c r="Z12" i="2"/>
  <c r="Z13" i="2"/>
  <c r="Z14" i="2"/>
  <c r="Z16" i="2"/>
  <c r="Z17" i="2"/>
  <c r="Z18" i="2"/>
  <c r="Z19" i="2"/>
  <c r="Z8" i="2"/>
  <c r="Z11" i="2"/>
  <c r="AD2" i="2"/>
  <c r="R7" i="2"/>
  <c r="R9" i="2"/>
  <c r="P7" i="2"/>
  <c r="P9" i="2"/>
  <c r="N7" i="2"/>
  <c r="N9" i="2"/>
  <c r="L7" i="2"/>
  <c r="L9" i="2"/>
  <c r="H7" i="2"/>
  <c r="H9" i="2"/>
  <c r="R10" i="2"/>
  <c r="P10" i="2"/>
  <c r="N10" i="2"/>
  <c r="L10" i="2"/>
  <c r="J10" i="2"/>
  <c r="F7" i="2"/>
  <c r="F9" i="2"/>
  <c r="F10" i="2"/>
  <c r="BF10" i="1"/>
  <c r="BF8" i="1"/>
  <c r="BF15" i="1"/>
  <c r="BF9" i="1"/>
  <c r="BF12" i="1"/>
  <c r="BF24" i="1"/>
  <c r="BF17" i="1"/>
  <c r="BF16" i="1"/>
  <c r="BF26" i="1"/>
  <c r="BF27" i="1"/>
  <c r="BF28" i="1"/>
  <c r="BF29" i="1"/>
  <c r="BF19" i="1"/>
  <c r="BF20" i="1"/>
  <c r="BF13" i="1"/>
  <c r="BF11" i="1"/>
  <c r="BF23" i="1"/>
  <c r="BD10" i="1"/>
  <c r="BD8" i="1"/>
  <c r="BD15" i="1"/>
  <c r="BD9" i="1"/>
  <c r="BD12" i="1"/>
  <c r="BD24" i="1"/>
  <c r="BD17" i="1"/>
  <c r="BD16" i="1"/>
  <c r="BD26" i="1"/>
  <c r="BD27" i="1"/>
  <c r="BD28" i="1"/>
  <c r="BD29" i="1"/>
  <c r="BD19" i="1"/>
  <c r="BD20" i="1"/>
  <c r="BD13" i="1"/>
  <c r="BD11" i="1"/>
  <c r="BD23" i="1"/>
  <c r="BB10" i="1"/>
  <c r="BB8" i="1"/>
  <c r="BB15" i="1"/>
  <c r="BB9" i="1"/>
  <c r="BB12" i="1"/>
  <c r="BB24" i="1"/>
  <c r="BB17" i="1"/>
  <c r="BB16" i="1"/>
  <c r="BB26" i="1"/>
  <c r="BB27" i="1"/>
  <c r="BB28" i="1"/>
  <c r="BB29" i="1"/>
  <c r="BB19" i="1"/>
  <c r="BB20" i="1"/>
  <c r="BB13" i="1"/>
  <c r="BB11" i="1"/>
  <c r="BB23" i="1"/>
  <c r="AZ10" i="1"/>
  <c r="AZ8" i="1"/>
  <c r="AZ15" i="1"/>
  <c r="AZ12" i="1"/>
  <c r="AZ24" i="1"/>
  <c r="AZ17" i="1"/>
  <c r="AZ16" i="1"/>
  <c r="AZ26" i="1"/>
  <c r="AZ27" i="1"/>
  <c r="AZ28" i="1"/>
  <c r="AZ29" i="1"/>
  <c r="AZ19" i="1"/>
  <c r="AZ20" i="1"/>
  <c r="AZ23" i="1"/>
  <c r="AX12" i="1"/>
  <c r="AX24" i="1"/>
  <c r="AX17" i="1"/>
  <c r="AX26" i="1"/>
  <c r="AX27" i="1"/>
  <c r="AX28" i="1"/>
  <c r="AX19" i="1"/>
  <c r="AX20" i="1"/>
  <c r="AX23" i="1"/>
  <c r="BF7" i="1"/>
  <c r="BD7" i="1"/>
  <c r="BB7" i="1"/>
  <c r="AV10" i="1"/>
  <c r="AV9" i="1"/>
  <c r="AV24" i="1"/>
  <c r="AV17" i="1"/>
  <c r="AV26" i="1"/>
  <c r="AV27" i="1"/>
  <c r="AV28" i="1"/>
  <c r="AV29" i="1"/>
  <c r="AL8" i="1"/>
  <c r="AL9" i="1"/>
  <c r="AL10" i="1"/>
  <c r="AL7" i="1"/>
  <c r="AL15" i="1"/>
  <c r="AJ8" i="1"/>
  <c r="AJ9" i="1"/>
  <c r="AJ10" i="1"/>
  <c r="AJ7" i="1"/>
  <c r="AJ15" i="1"/>
  <c r="AH8" i="1"/>
  <c r="AH9" i="1"/>
  <c r="AH10" i="1"/>
  <c r="AH7" i="1"/>
  <c r="AH15" i="1"/>
  <c r="AF8" i="1"/>
  <c r="AF9" i="1"/>
  <c r="AF10" i="1"/>
  <c r="AF7" i="1"/>
  <c r="AF15" i="1"/>
  <c r="AD15" i="1"/>
  <c r="AB7" i="1"/>
  <c r="AB15" i="1"/>
  <c r="Z10" i="1"/>
  <c r="Z7" i="1"/>
  <c r="R10" i="1"/>
  <c r="R7" i="1"/>
  <c r="R8" i="1"/>
  <c r="R11" i="1"/>
  <c r="R12" i="1"/>
  <c r="R14" i="1"/>
  <c r="R15" i="1"/>
  <c r="R17" i="1"/>
  <c r="R18" i="1"/>
  <c r="R13" i="1"/>
  <c r="R9" i="1"/>
  <c r="P10" i="1"/>
  <c r="P7" i="1"/>
  <c r="P8" i="1"/>
  <c r="P11" i="1"/>
  <c r="P12" i="1"/>
  <c r="P14" i="1"/>
  <c r="P15" i="1"/>
  <c r="P17" i="1"/>
  <c r="P18" i="1"/>
  <c r="P13" i="1"/>
  <c r="P9" i="1"/>
  <c r="N10" i="1"/>
  <c r="N7" i="1"/>
  <c r="N8" i="1"/>
  <c r="N11" i="1"/>
  <c r="N12" i="1"/>
  <c r="N14" i="1"/>
  <c r="N15" i="1"/>
  <c r="N17" i="1"/>
  <c r="N18" i="1"/>
  <c r="N13" i="1"/>
  <c r="N9" i="1"/>
  <c r="L10" i="1"/>
  <c r="L11" i="1"/>
  <c r="L14" i="1"/>
  <c r="L15" i="1"/>
  <c r="L17" i="1"/>
  <c r="L18" i="1"/>
  <c r="L9" i="1"/>
  <c r="J10" i="1"/>
  <c r="J11" i="1"/>
  <c r="J14" i="1"/>
  <c r="J15" i="1"/>
  <c r="J17" i="1"/>
  <c r="J18" i="1"/>
  <c r="J9" i="1"/>
  <c r="H17" i="1"/>
  <c r="H18" i="1"/>
  <c r="H13" i="1"/>
  <c r="F14" i="1"/>
  <c r="F15" i="1"/>
  <c r="F17" i="1"/>
  <c r="F18" i="1"/>
  <c r="F13" i="1"/>
  <c r="J2" i="2"/>
  <c r="H10" i="2" s="1"/>
  <c r="L8" i="2" l="1"/>
  <c r="AX10" i="2"/>
  <c r="AZ7" i="2"/>
  <c r="BG7" i="2" s="1"/>
  <c r="BH7" i="2" s="1"/>
  <c r="AZ12" i="2"/>
  <c r="J7" i="3"/>
  <c r="AB8" i="3"/>
  <c r="AD10" i="3"/>
  <c r="AM10" i="3" s="1"/>
  <c r="AN10" i="3" s="1"/>
  <c r="J8" i="3"/>
  <c r="S8" i="3" s="1"/>
  <c r="T8" i="3" s="1"/>
  <c r="AD8" i="3"/>
  <c r="F7" i="3"/>
  <c r="S10" i="3"/>
  <c r="T10" i="3" s="1"/>
  <c r="BG7" i="3"/>
  <c r="BH7" i="3" s="1"/>
  <c r="AD9" i="3"/>
  <c r="AM9" i="3" s="1"/>
  <c r="AN9" i="3" s="1"/>
  <c r="J7" i="2"/>
  <c r="S7" i="2" s="1"/>
  <c r="T7" i="2" s="1"/>
  <c r="AB17" i="2"/>
  <c r="AM17" i="2" s="1"/>
  <c r="AN17" i="2" s="1"/>
  <c r="AD10" i="2"/>
  <c r="AM10" i="2" s="1"/>
  <c r="AN10" i="2" s="1"/>
  <c r="AD8" i="2"/>
  <c r="BG17" i="2"/>
  <c r="BH17" i="2" s="1"/>
  <c r="BG8" i="2"/>
  <c r="BH8" i="2" s="1"/>
  <c r="AX11" i="2"/>
  <c r="BG11" i="2" s="1"/>
  <c r="BH11" i="2" s="1"/>
  <c r="AM12" i="2"/>
  <c r="AN12" i="2" s="1"/>
  <c r="BG16" i="2"/>
  <c r="BH16" i="2" s="1"/>
  <c r="AD9" i="2"/>
  <c r="AM9" i="2" s="1"/>
  <c r="AN9" i="2" s="1"/>
  <c r="J9" i="2"/>
  <c r="S9" i="2" s="1"/>
  <c r="T9" i="2" s="1"/>
  <c r="AM8" i="2"/>
  <c r="AN8" i="2" s="1"/>
  <c r="AB7" i="2"/>
  <c r="BG14" i="2"/>
  <c r="BH14" i="2" s="1"/>
  <c r="BG12" i="2"/>
  <c r="BH12" i="2" s="1"/>
  <c r="BG15" i="2"/>
  <c r="BH15" i="2" s="1"/>
  <c r="AM14" i="2"/>
  <c r="AN14" i="2" s="1"/>
  <c r="AM19" i="2"/>
  <c r="AN19" i="2" s="1"/>
  <c r="BG13" i="2"/>
  <c r="BH13" i="2" s="1"/>
  <c r="Z7" i="2"/>
  <c r="AM7" i="2" s="1"/>
  <c r="AN7" i="2" s="1"/>
  <c r="AM16" i="2"/>
  <c r="AN16" i="2" s="1"/>
  <c r="AM13" i="2"/>
  <c r="AN13" i="2" s="1"/>
  <c r="BG9" i="2"/>
  <c r="BH9" i="2" s="1"/>
  <c r="AM11" i="2"/>
  <c r="AN11" i="2" s="1"/>
  <c r="BG8" i="3"/>
  <c r="BH8" i="3" s="1"/>
  <c r="BG10" i="2"/>
  <c r="BH10" i="2" s="1"/>
  <c r="AB7" i="3"/>
  <c r="Z7" i="3"/>
  <c r="S11" i="2"/>
  <c r="T11" i="2" s="1"/>
  <c r="S8" i="2"/>
  <c r="T8" i="2" s="1"/>
  <c r="S10" i="2"/>
  <c r="T10" i="2" s="1"/>
  <c r="Z15" i="2"/>
  <c r="AM15" i="2" s="1"/>
  <c r="AN15" i="2" s="1"/>
  <c r="AB18" i="2"/>
  <c r="AM18" i="2" s="1"/>
  <c r="AN18" i="2" s="1"/>
  <c r="S7" i="3" l="1"/>
  <c r="T7" i="3" s="1"/>
  <c r="AM7" i="3"/>
  <c r="AN7" i="3" s="1"/>
  <c r="AM8" i="3"/>
  <c r="AN8" i="3" s="1"/>
  <c r="AT26" i="1"/>
  <c r="BG26" i="1" s="1"/>
  <c r="BH26" i="1" s="1"/>
  <c r="AT27" i="1"/>
  <c r="BG27" i="1" s="1"/>
  <c r="BH27" i="1" s="1"/>
  <c r="AT28" i="1"/>
  <c r="AT29" i="1"/>
  <c r="BG29" i="1" s="1"/>
  <c r="BH29" i="1" s="1"/>
  <c r="AT19" i="1"/>
  <c r="AT20" i="1"/>
  <c r="AT13" i="1"/>
  <c r="AT11" i="1"/>
  <c r="AT23" i="1"/>
  <c r="BG28" i="1" l="1"/>
  <c r="BH28" i="1" s="1"/>
  <c r="AB2" i="1" l="1"/>
  <c r="AV2" i="1"/>
  <c r="AX14" i="1" l="1"/>
  <c r="BG14" i="1" s="1"/>
  <c r="BH14" i="1" s="1"/>
  <c r="AX18" i="1"/>
  <c r="BG18" i="1" s="1"/>
  <c r="BH18" i="1" s="1"/>
  <c r="AX22" i="1"/>
  <c r="BG22" i="1" s="1"/>
  <c r="BH22" i="1" s="1"/>
  <c r="AX25" i="1"/>
  <c r="BG25" i="1" s="1"/>
  <c r="BH25" i="1" s="1"/>
  <c r="AX7" i="1"/>
  <c r="AZ13" i="1"/>
  <c r="AX13" i="1"/>
  <c r="BG13" i="1" s="1"/>
  <c r="BH13" i="1" s="1"/>
  <c r="AZ11" i="1"/>
  <c r="AX11" i="1"/>
  <c r="AZ9" i="1"/>
  <c r="AX16" i="1"/>
  <c r="AX15" i="1"/>
  <c r="AX10" i="1"/>
  <c r="AX8" i="1"/>
  <c r="AX9" i="1"/>
  <c r="AZ7" i="1"/>
  <c r="AF14" i="1"/>
  <c r="AM14" i="1" s="1"/>
  <c r="AN14" i="1" s="1"/>
  <c r="AD11" i="1"/>
  <c r="AF16" i="1"/>
  <c r="AM16" i="1" s="1"/>
  <c r="AN16" i="1" s="1"/>
  <c r="AF12" i="1"/>
  <c r="AM12" i="1" s="1"/>
  <c r="AN12" i="1" s="1"/>
  <c r="AD19" i="1"/>
  <c r="AM19" i="1" s="1"/>
  <c r="AN19" i="1" s="1"/>
  <c r="AF11" i="1"/>
  <c r="AF18" i="1"/>
  <c r="AM18" i="1" s="1"/>
  <c r="AN18" i="1" s="1"/>
  <c r="AD20" i="1"/>
  <c r="AM20" i="1" s="1"/>
  <c r="AN20" i="1" s="1"/>
  <c r="AF13" i="1"/>
  <c r="AM13" i="1" s="1"/>
  <c r="AN13" i="1" s="1"/>
  <c r="AD7" i="1"/>
  <c r="AD8" i="1"/>
  <c r="AD9" i="1"/>
  <c r="AD10" i="1"/>
  <c r="AV16" i="1"/>
  <c r="AV11" i="1"/>
  <c r="AV23" i="1"/>
  <c r="AV8" i="1"/>
  <c r="AV7" i="1"/>
  <c r="AV15" i="1"/>
  <c r="AV12" i="1"/>
  <c r="AV19" i="1"/>
  <c r="BG19" i="1" s="1"/>
  <c r="BH19" i="1" s="1"/>
  <c r="AV13" i="1"/>
  <c r="AV20" i="1"/>
  <c r="BG20" i="1" s="1"/>
  <c r="BH20" i="1" s="1"/>
  <c r="AB9" i="1"/>
  <c r="AB8" i="1"/>
  <c r="Z15" i="1"/>
  <c r="AM15" i="1" s="1"/>
  <c r="AN15" i="1" s="1"/>
  <c r="AB10" i="1"/>
  <c r="AM10" i="1" s="1"/>
  <c r="AN10" i="1" s="1"/>
  <c r="Z9" i="1"/>
  <c r="Z8" i="1"/>
  <c r="AT15" i="1"/>
  <c r="AT12" i="1"/>
  <c r="AT24" i="1"/>
  <c r="BG24" i="1" s="1"/>
  <c r="BH24" i="1" s="1"/>
  <c r="AT7" i="1"/>
  <c r="AT17" i="1"/>
  <c r="BG17" i="1" s="1"/>
  <c r="BH17" i="1" s="1"/>
  <c r="AT16" i="1"/>
  <c r="AT9" i="1"/>
  <c r="AT8" i="1"/>
  <c r="AT10" i="1"/>
  <c r="BG10" i="1" s="1"/>
  <c r="BH10" i="1" s="1"/>
  <c r="BG23" i="1"/>
  <c r="BH23" i="1" s="1"/>
  <c r="AM7" i="1"/>
  <c r="AN7" i="1" s="1"/>
  <c r="BG11" i="1" l="1"/>
  <c r="BH11" i="1" s="1"/>
  <c r="BG9" i="1"/>
  <c r="BH9" i="1" s="1"/>
  <c r="AM9" i="1"/>
  <c r="AN9" i="1" s="1"/>
  <c r="AM11" i="1"/>
  <c r="AN11" i="1" s="1"/>
  <c r="BG16" i="1"/>
  <c r="BH16" i="1" s="1"/>
  <c r="BG8" i="1"/>
  <c r="BH8" i="1" s="1"/>
  <c r="AM8" i="1"/>
  <c r="AN8" i="1" s="1"/>
  <c r="BG7" i="1"/>
  <c r="BH7" i="1" s="1"/>
  <c r="BG12" i="1"/>
  <c r="BH12" i="1" s="1"/>
  <c r="BG15" i="1"/>
  <c r="BH15" i="1" s="1"/>
  <c r="S17" i="1" l="1"/>
  <c r="T17" i="1" s="1"/>
  <c r="S18" i="1"/>
  <c r="T18" i="1" s="1"/>
  <c r="H2" i="1" l="1"/>
  <c r="J16" i="1" l="1"/>
  <c r="S16" i="1" s="1"/>
  <c r="T16" i="1" s="1"/>
  <c r="L7" i="1"/>
  <c r="L13" i="1"/>
  <c r="L8" i="1"/>
  <c r="L12" i="1"/>
  <c r="J7" i="1"/>
  <c r="J13" i="1"/>
  <c r="S13" i="1" s="1"/>
  <c r="T13" i="1" s="1"/>
  <c r="J12" i="1"/>
  <c r="J8" i="1"/>
  <c r="H7" i="1"/>
  <c r="H10" i="1"/>
  <c r="H8" i="1"/>
  <c r="H9" i="1"/>
  <c r="S9" i="1" s="1"/>
  <c r="T9" i="1" s="1"/>
  <c r="H11" i="1"/>
  <c r="F10" i="1"/>
  <c r="S10" i="1" s="1"/>
  <c r="T10" i="1" s="1"/>
  <c r="H12" i="1"/>
  <c r="F7" i="1"/>
  <c r="H14" i="1"/>
  <c r="F8" i="1"/>
  <c r="F9" i="1"/>
  <c r="H15" i="1"/>
  <c r="S15" i="1" s="1"/>
  <c r="T15" i="1" s="1"/>
  <c r="F11" i="1"/>
  <c r="F12" i="1"/>
  <c r="S8" i="1"/>
  <c r="T8" i="1" s="1"/>
  <c r="S14" i="1"/>
  <c r="T14" i="1" s="1"/>
  <c r="S12" i="1" l="1"/>
  <c r="T12" i="1" s="1"/>
  <c r="S11" i="1"/>
  <c r="T11" i="1" s="1"/>
  <c r="S7" i="1"/>
  <c r="T7" i="1" s="1"/>
  <c r="S10" i="5"/>
  <c r="T10" i="5" s="1"/>
</calcChain>
</file>

<file path=xl/sharedStrings.xml><?xml version="1.0" encoding="utf-8"?>
<sst xmlns="http://schemas.openxmlformats.org/spreadsheetml/2006/main" count="2563" uniqueCount="397">
  <si>
    <t>Czwartki LA sezon 2021/2022</t>
  </si>
  <si>
    <t>Dziewczęta</t>
  </si>
  <si>
    <t>konkurencja</t>
  </si>
  <si>
    <t>płeć</t>
  </si>
  <si>
    <t>rocznik</t>
  </si>
  <si>
    <t>imię</t>
  </si>
  <si>
    <t>nazwisko</t>
  </si>
  <si>
    <t>szkoła</t>
  </si>
  <si>
    <t>wynik</t>
  </si>
  <si>
    <t>Nadia</t>
  </si>
  <si>
    <t>Stawiak</t>
  </si>
  <si>
    <t>Wiązowna</t>
  </si>
  <si>
    <t>Zuzanna</t>
  </si>
  <si>
    <t>Panek</t>
  </si>
  <si>
    <t>Górki</t>
  </si>
  <si>
    <t>Janina</t>
  </si>
  <si>
    <t>Salamon</t>
  </si>
  <si>
    <t>Zakręt</t>
  </si>
  <si>
    <t>Maja</t>
  </si>
  <si>
    <t>Staniszewska</t>
  </si>
  <si>
    <t>Oliwia</t>
  </si>
  <si>
    <t>Kruszewska</t>
  </si>
  <si>
    <t>Pola</t>
  </si>
  <si>
    <t>Grabczam</t>
  </si>
  <si>
    <t>Wiktoria</t>
  </si>
  <si>
    <t>Rozwadowska</t>
  </si>
  <si>
    <t>Milena</t>
  </si>
  <si>
    <t>Banach</t>
  </si>
  <si>
    <t>Smoki</t>
  </si>
  <si>
    <t>Róża</t>
  </si>
  <si>
    <t>Trendak</t>
  </si>
  <si>
    <t>Natalia</t>
  </si>
  <si>
    <t>Łazarska</t>
  </si>
  <si>
    <t>Ania</t>
  </si>
  <si>
    <t>Chmielewska</t>
  </si>
  <si>
    <t>30 09 2021</t>
  </si>
  <si>
    <t>28 04 2022</t>
  </si>
  <si>
    <t>05 05 2022</t>
  </si>
  <si>
    <t>12 05 2022</t>
  </si>
  <si>
    <t>19 05 2022</t>
  </si>
  <si>
    <t>26 05 2022</t>
  </si>
  <si>
    <t>Rozalia</t>
  </si>
  <si>
    <t>Domańska</t>
  </si>
  <si>
    <t>Amelia</t>
  </si>
  <si>
    <t>Markowicz</t>
  </si>
  <si>
    <t>Olimpia</t>
  </si>
  <si>
    <t>Bielecka</t>
  </si>
  <si>
    <t>Kaczyńska</t>
  </si>
  <si>
    <t>Parrycja</t>
  </si>
  <si>
    <t>Wojtanowska</t>
  </si>
  <si>
    <t>60m</t>
  </si>
  <si>
    <t>Alicja</t>
  </si>
  <si>
    <t>Wójcik</t>
  </si>
  <si>
    <t>Angelika</t>
  </si>
  <si>
    <t>Zawadka</t>
  </si>
  <si>
    <t>Augustówka</t>
  </si>
  <si>
    <t>Weronika</t>
  </si>
  <si>
    <t>Antończak</t>
  </si>
  <si>
    <t>Izabela</t>
  </si>
  <si>
    <t>Młot</t>
  </si>
  <si>
    <t>Aleksandra</t>
  </si>
  <si>
    <t>Jałocha</t>
  </si>
  <si>
    <t>Hanna</t>
  </si>
  <si>
    <t>Bartnik</t>
  </si>
  <si>
    <t>Miśtak</t>
  </si>
  <si>
    <t>Zdun</t>
  </si>
  <si>
    <t>Zofia</t>
  </si>
  <si>
    <t>Mnich</t>
  </si>
  <si>
    <t>Kaja</t>
  </si>
  <si>
    <t>Osińska</t>
  </si>
  <si>
    <t>Julia</t>
  </si>
  <si>
    <t>Dmowska</t>
  </si>
  <si>
    <t>Rak</t>
  </si>
  <si>
    <t>Podolska</t>
  </si>
  <si>
    <t>Leśniewska</t>
  </si>
  <si>
    <t>Woźnica</t>
  </si>
  <si>
    <t>Anna</t>
  </si>
  <si>
    <t>Gasińska</t>
  </si>
  <si>
    <t>Moczulska</t>
  </si>
  <si>
    <t>Lena</t>
  </si>
  <si>
    <t>Dorota</t>
  </si>
  <si>
    <t>Krześniak</t>
  </si>
  <si>
    <t>Nikola</t>
  </si>
  <si>
    <t>Wolska</t>
  </si>
  <si>
    <t>Karolina</t>
  </si>
  <si>
    <t>Kowalska</t>
  </si>
  <si>
    <t>Ada</t>
  </si>
  <si>
    <t>Stachurska</t>
  </si>
  <si>
    <t>pk</t>
  </si>
  <si>
    <t>Rucińska</t>
  </si>
  <si>
    <t>07 10 2021</t>
  </si>
  <si>
    <t>Zakrzewska</t>
  </si>
  <si>
    <t>Gąsiorowska</t>
  </si>
  <si>
    <t>Gers</t>
  </si>
  <si>
    <t>Rowińska</t>
  </si>
  <si>
    <t>Dębe Wielkie</t>
  </si>
  <si>
    <t>Chłopcy</t>
  </si>
  <si>
    <t>Zosia</t>
  </si>
  <si>
    <t>Żurawska</t>
  </si>
  <si>
    <t>Binkowska</t>
  </si>
  <si>
    <t>Paulina</t>
  </si>
  <si>
    <t>Aylin</t>
  </si>
  <si>
    <t>Coklar</t>
  </si>
  <si>
    <t>Ferra</t>
  </si>
  <si>
    <t>Ramos Tic</t>
  </si>
  <si>
    <t>Szymczuk</t>
  </si>
  <si>
    <t>Gruszka</t>
  </si>
  <si>
    <t>Nina</t>
  </si>
  <si>
    <t>Bocian</t>
  </si>
  <si>
    <t>Gańko</t>
  </si>
  <si>
    <t>Magda</t>
  </si>
  <si>
    <t>Sierota</t>
  </si>
  <si>
    <t>Emilia</t>
  </si>
  <si>
    <t>Sołtys</t>
  </si>
  <si>
    <t>Szustak</t>
  </si>
  <si>
    <t>Marta</t>
  </si>
  <si>
    <t>Mądra</t>
  </si>
  <si>
    <t>M</t>
  </si>
  <si>
    <t>Kacper</t>
  </si>
  <si>
    <t>Oliwier</t>
  </si>
  <si>
    <t>Kominek</t>
  </si>
  <si>
    <t>Mateusz</t>
  </si>
  <si>
    <t>Zawistowski</t>
  </si>
  <si>
    <t>Szulik</t>
  </si>
  <si>
    <t>Bartosz</t>
  </si>
  <si>
    <t>Borkowski</t>
  </si>
  <si>
    <t>Piotr</t>
  </si>
  <si>
    <t>Szpernal</t>
  </si>
  <si>
    <t>Bartłomiej</t>
  </si>
  <si>
    <t>Twardowski</t>
  </si>
  <si>
    <t>Radek</t>
  </si>
  <si>
    <t>Niziołek</t>
  </si>
  <si>
    <t>Filip</t>
  </si>
  <si>
    <t>Filipczuk</t>
  </si>
  <si>
    <t>Antek</t>
  </si>
  <si>
    <t>Kowalski</t>
  </si>
  <si>
    <t>Olek</t>
  </si>
  <si>
    <t>Książek</t>
  </si>
  <si>
    <t>Aleksander</t>
  </si>
  <si>
    <t>Szwed</t>
  </si>
  <si>
    <t>Wojciech</t>
  </si>
  <si>
    <t>Wożnica</t>
  </si>
  <si>
    <t>Karol</t>
  </si>
  <si>
    <t>Kawalczyk</t>
  </si>
  <si>
    <t>Szymon</t>
  </si>
  <si>
    <t>Wieczorek</t>
  </si>
  <si>
    <t>Grześ</t>
  </si>
  <si>
    <t>Romanowski</t>
  </si>
  <si>
    <t>Beniamin</t>
  </si>
  <si>
    <t>Mońko</t>
  </si>
  <si>
    <t>Mariusz</t>
  </si>
  <si>
    <t>Bieniek</t>
  </si>
  <si>
    <t>Oleg</t>
  </si>
  <si>
    <t>Kaczyński</t>
  </si>
  <si>
    <t>Rawski</t>
  </si>
  <si>
    <t>Łabędź</t>
  </si>
  <si>
    <t>Tabor</t>
  </si>
  <si>
    <t>Krzysztof</t>
  </si>
  <si>
    <t>Duda</t>
  </si>
  <si>
    <t>Maks</t>
  </si>
  <si>
    <t>Regrunt</t>
  </si>
  <si>
    <t>Miłosz</t>
  </si>
  <si>
    <t>Doman</t>
  </si>
  <si>
    <t>Jan</t>
  </si>
  <si>
    <t>Gołębiowski</t>
  </si>
  <si>
    <t>Maciej</t>
  </si>
  <si>
    <t>Wojnarowski</t>
  </si>
  <si>
    <t>Jakub</t>
  </si>
  <si>
    <t>Grzelak</t>
  </si>
  <si>
    <t>Wojtek</t>
  </si>
  <si>
    <t>Ruciński</t>
  </si>
  <si>
    <t>Woźniak</t>
  </si>
  <si>
    <t>Kamil</t>
  </si>
  <si>
    <t>Marciszewski</t>
  </si>
  <si>
    <t>Wojtczak</t>
  </si>
  <si>
    <t>Dawid</t>
  </si>
  <si>
    <t>Steliński</t>
  </si>
  <si>
    <t>Kokot</t>
  </si>
  <si>
    <t>Kloch</t>
  </si>
  <si>
    <t>Julian</t>
  </si>
  <si>
    <t>Michalski</t>
  </si>
  <si>
    <t>Król</t>
  </si>
  <si>
    <t>Przysowa</t>
  </si>
  <si>
    <t>Franciszek</t>
  </si>
  <si>
    <t>Misztalski</t>
  </si>
  <si>
    <t>Marek</t>
  </si>
  <si>
    <t>Kobuszewski</t>
  </si>
  <si>
    <t>Nataniel</t>
  </si>
  <si>
    <t>Szymański</t>
  </si>
  <si>
    <t>Marian</t>
  </si>
  <si>
    <t>Michał</t>
  </si>
  <si>
    <t>Walasek</t>
  </si>
  <si>
    <t>Juliusz</t>
  </si>
  <si>
    <t>Malesa</t>
  </si>
  <si>
    <t>Ksawery</t>
  </si>
  <si>
    <t>Kulik</t>
  </si>
  <si>
    <t>Skrzypczyński</t>
  </si>
  <si>
    <t>Igor</t>
  </si>
  <si>
    <t>Dąbrowski</t>
  </si>
  <si>
    <t>Gąsior</t>
  </si>
  <si>
    <t>Kornel</t>
  </si>
  <si>
    <t>Dębkowski</t>
  </si>
  <si>
    <t>Słotwiński</t>
  </si>
  <si>
    <t>Ignacy</t>
  </si>
  <si>
    <t>Bieńkowski</t>
  </si>
  <si>
    <t>Mazaj</t>
  </si>
  <si>
    <t>Kajetan</t>
  </si>
  <si>
    <t>Denarski</t>
  </si>
  <si>
    <t>Oskar</t>
  </si>
  <si>
    <t>Kąkol</t>
  </si>
  <si>
    <t>Chróścik</t>
  </si>
  <si>
    <t>Damian</t>
  </si>
  <si>
    <t>Nowak</t>
  </si>
  <si>
    <t>Marcel</t>
  </si>
  <si>
    <t>Piekarski</t>
  </si>
  <si>
    <t>Maksymilian</t>
  </si>
  <si>
    <t>Kardas</t>
  </si>
  <si>
    <t>Mazej</t>
  </si>
  <si>
    <t>Charkowycz</t>
  </si>
  <si>
    <t>Wąsowski</t>
  </si>
  <si>
    <t>Antoni</t>
  </si>
  <si>
    <t>Malaj</t>
  </si>
  <si>
    <t>Jabor</t>
  </si>
  <si>
    <t>Czarkowski</t>
  </si>
  <si>
    <t>Kowalczyk</t>
  </si>
  <si>
    <t>Gałązka</t>
  </si>
  <si>
    <t>Marcin</t>
  </si>
  <si>
    <t>Sędek</t>
  </si>
  <si>
    <t>Santorek</t>
  </si>
  <si>
    <t>Janek</t>
  </si>
  <si>
    <t>Alan</t>
  </si>
  <si>
    <t>Osiński</t>
  </si>
  <si>
    <t>Nogal</t>
  </si>
  <si>
    <t>150m</t>
  </si>
  <si>
    <t>Nikodem</t>
  </si>
  <si>
    <t>Jórski</t>
  </si>
  <si>
    <t>rocz.2010</t>
  </si>
  <si>
    <t>rocz. 2009</t>
  </si>
  <si>
    <t>rocz. 2011</t>
  </si>
  <si>
    <t>Czwartki LA</t>
  </si>
  <si>
    <t>2021 2022</t>
  </si>
  <si>
    <t>pkt</t>
  </si>
  <si>
    <t>dziewczęta</t>
  </si>
  <si>
    <t>2021/2022</t>
  </si>
  <si>
    <t>chłopcy</t>
  </si>
  <si>
    <t>RPP</t>
  </si>
  <si>
    <t>SWD</t>
  </si>
  <si>
    <t>SWW</t>
  </si>
  <si>
    <t>Wn 1pkt</t>
  </si>
  <si>
    <t>Wn 200 pkt</t>
  </si>
  <si>
    <t>Wsp</t>
  </si>
  <si>
    <t>30 09</t>
  </si>
  <si>
    <t>07 10</t>
  </si>
  <si>
    <t>28 04</t>
  </si>
  <si>
    <t>05 05</t>
  </si>
  <si>
    <t>12 05</t>
  </si>
  <si>
    <t>19 05</t>
  </si>
  <si>
    <t>26 05</t>
  </si>
  <si>
    <t>Wn 1 pkt</t>
  </si>
  <si>
    <t>5 naj</t>
  </si>
  <si>
    <t>finał</t>
  </si>
  <si>
    <t>Semla</t>
  </si>
  <si>
    <t>Konstancja</t>
  </si>
  <si>
    <t>Lech</t>
  </si>
  <si>
    <t>Polina</t>
  </si>
  <si>
    <t>Czulova</t>
  </si>
  <si>
    <t>Michalina</t>
  </si>
  <si>
    <t>Kozińska</t>
  </si>
  <si>
    <t>Kępka</t>
  </si>
  <si>
    <t>Sandra</t>
  </si>
  <si>
    <t>Tomaszewska</t>
  </si>
  <si>
    <t>Alexandra</t>
  </si>
  <si>
    <t>Gołębiewska</t>
  </si>
  <si>
    <t>Kuć</t>
  </si>
  <si>
    <t>Bednarska</t>
  </si>
  <si>
    <t>Zwolińska</t>
  </si>
  <si>
    <t>Duczek</t>
  </si>
  <si>
    <t>Malcanów</t>
  </si>
  <si>
    <t>Malwina</t>
  </si>
  <si>
    <t>Maria</t>
  </si>
  <si>
    <t>Miros</t>
  </si>
  <si>
    <t>Nathalie</t>
  </si>
  <si>
    <t>Sebiguli</t>
  </si>
  <si>
    <t>Martyna</t>
  </si>
  <si>
    <t>Bąk</t>
  </si>
  <si>
    <t>Kościanek</t>
  </si>
  <si>
    <t>Wieicka</t>
  </si>
  <si>
    <t>Komorowska</t>
  </si>
  <si>
    <t>Patrycja</t>
  </si>
  <si>
    <t>Wojtunowska</t>
  </si>
  <si>
    <t>Cichosz</t>
  </si>
  <si>
    <t>Sonia</t>
  </si>
  <si>
    <t>Fryszkowska</t>
  </si>
  <si>
    <t>Wojtaszewska</t>
  </si>
  <si>
    <t>Majka</t>
  </si>
  <si>
    <t>Gołębiowska</t>
  </si>
  <si>
    <t>Krystian</t>
  </si>
  <si>
    <t>Sokol</t>
  </si>
  <si>
    <t>Bronisław</t>
  </si>
  <si>
    <t>Wiązowski</t>
  </si>
  <si>
    <t>Kopok</t>
  </si>
  <si>
    <t>Krzyś</t>
  </si>
  <si>
    <t>Wiktor</t>
  </si>
  <si>
    <t>Mazurek</t>
  </si>
  <si>
    <t>Kopański</t>
  </si>
  <si>
    <t>Czajkowski</t>
  </si>
  <si>
    <t>Wojciechowski</t>
  </si>
  <si>
    <t>Jarzębski</t>
  </si>
  <si>
    <t>Staś</t>
  </si>
  <si>
    <t>Smoliński</t>
  </si>
  <si>
    <t>Jurczyki</t>
  </si>
  <si>
    <t>Szprycha</t>
  </si>
  <si>
    <t>Ezeh</t>
  </si>
  <si>
    <t>Emmanuel</t>
  </si>
  <si>
    <t>Bartek</t>
  </si>
  <si>
    <t>Zając</t>
  </si>
  <si>
    <t>Sobecki</t>
  </si>
  <si>
    <t>Szczepaniak</t>
  </si>
  <si>
    <t>Kwiatkowski</t>
  </si>
  <si>
    <t>Julek</t>
  </si>
  <si>
    <t>Jędrzejczyk</t>
  </si>
  <si>
    <t>Henio</t>
  </si>
  <si>
    <t>Szulda</t>
  </si>
  <si>
    <t>Soszyński</t>
  </si>
  <si>
    <t>Siporski</t>
  </si>
  <si>
    <t>Miron</t>
  </si>
  <si>
    <t>Ziółkowski</t>
  </si>
  <si>
    <t>Mikołaj</t>
  </si>
  <si>
    <t>Przemek</t>
  </si>
  <si>
    <t>Wieicki</t>
  </si>
  <si>
    <t>Cacko</t>
  </si>
  <si>
    <t>Hubert</t>
  </si>
  <si>
    <t>Grochowski</t>
  </si>
  <si>
    <t>Tomek</t>
  </si>
  <si>
    <t>Nowacki</t>
  </si>
  <si>
    <t>Franek</t>
  </si>
  <si>
    <t>Wejskinski</t>
  </si>
  <si>
    <t>Sikorski</t>
  </si>
  <si>
    <t>Filipczak</t>
  </si>
  <si>
    <t>Fiedczak</t>
  </si>
  <si>
    <t>Kuba</t>
  </si>
  <si>
    <t>Szymoński</t>
  </si>
  <si>
    <t>Tymon</t>
  </si>
  <si>
    <t>Fabianowicz</t>
  </si>
  <si>
    <t>Jurkowski</t>
  </si>
  <si>
    <t>Dowalewski</t>
  </si>
  <si>
    <t>Borkowsi</t>
  </si>
  <si>
    <t>Tajer</t>
  </si>
  <si>
    <t>Mastalerz</t>
  </si>
  <si>
    <t>Jerzowski</t>
  </si>
  <si>
    <t>Cendrowski</t>
  </si>
  <si>
    <t>Warkiński</t>
  </si>
  <si>
    <t>Zajkowski</t>
  </si>
  <si>
    <t>Okwudili</t>
  </si>
  <si>
    <t>Ezeh Emmanuel</t>
  </si>
  <si>
    <t>rocz. 2010</t>
  </si>
  <si>
    <t>Wn 200 p</t>
  </si>
  <si>
    <t>Finał</t>
  </si>
  <si>
    <t>300 m</t>
  </si>
  <si>
    <t>Wn 200p</t>
  </si>
  <si>
    <t>600 m</t>
  </si>
  <si>
    <t>Wn  200 p</t>
  </si>
  <si>
    <t>rocz.  2011</t>
  </si>
  <si>
    <t>chlopcy</t>
  </si>
  <si>
    <t>1000 m</t>
  </si>
  <si>
    <t>Lipińska</t>
  </si>
  <si>
    <t>Wiącek</t>
  </si>
  <si>
    <t>Domalewski</t>
  </si>
  <si>
    <t>Sporski</t>
  </si>
  <si>
    <t>Smolicz</t>
  </si>
  <si>
    <t>Kulmiński</t>
  </si>
  <si>
    <t>Dobrowolski</t>
  </si>
  <si>
    <t>Przybysz</t>
  </si>
  <si>
    <t>Smolis</t>
  </si>
  <si>
    <t>Benjamin</t>
  </si>
  <si>
    <t>średnia</t>
  </si>
  <si>
    <t>Max</t>
  </si>
  <si>
    <t>Starty</t>
  </si>
  <si>
    <t>02 06</t>
  </si>
  <si>
    <t>26  05</t>
  </si>
  <si>
    <t>02 06 2022</t>
  </si>
  <si>
    <t>Proczek</t>
  </si>
  <si>
    <t>Sławik</t>
  </si>
  <si>
    <t>Jagliński</t>
  </si>
  <si>
    <t>Yelysei</t>
  </si>
  <si>
    <t>Balaban</t>
  </si>
  <si>
    <t>Jazowski</t>
  </si>
  <si>
    <t>Danil</t>
  </si>
  <si>
    <t>Tsyrulik</t>
  </si>
  <si>
    <t>Konstantyn</t>
  </si>
  <si>
    <t>Baraban</t>
  </si>
  <si>
    <t>Romek</t>
  </si>
  <si>
    <t>Wciśliński</t>
  </si>
  <si>
    <t>Subda</t>
  </si>
  <si>
    <t>Wiazowna</t>
  </si>
  <si>
    <t>Sprycha</t>
  </si>
  <si>
    <t>Barakan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</si>
</sst>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/>
    <xf numFmtId="1" fontId="0" fillId="0" borderId="1" xfId="0" applyNumberFormat="1" applyBorder="1"/>
    <xf numFmtId="0" fontId="0" fillId="2" borderId="1" xfId="0" applyFill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1" xfId="0" applyFont="1" applyBorder="1"/>
    <xf numFmtId="1" fontId="0" fillId="0" borderId="1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3" xfId="0" applyFont="1" applyBorder="1"/>
    <xf numFmtId="0" fontId="0" fillId="0" borderId="2" xfId="0" applyFont="1" applyBorder="1"/>
    <xf numFmtId="0" fontId="0" fillId="0" borderId="2" xfId="0" applyFont="1" applyFill="1" applyBorder="1"/>
    <xf numFmtId="1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/>
    <xf numFmtId="0" fontId="2" fillId="2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/>
    <xf numFmtId="0" fontId="0" fillId="2" borderId="0" xfId="0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0" xfId="0" applyBorder="1" applyAlignment="1">
      <alignment horizontal="left"/>
    </xf>
    <xf numFmtId="0" fontId="0" fillId="0" borderId="4" xfId="0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165" fontId="0" fillId="4" borderId="0" xfId="0" applyNumberFormat="1" applyFill="1"/>
    <xf numFmtId="2" fontId="0" fillId="4" borderId="0" xfId="0" applyNumberFormat="1" applyFill="1"/>
    <xf numFmtId="0" fontId="0" fillId="4" borderId="0" xfId="0" applyFont="1" applyFill="1"/>
    <xf numFmtId="0" fontId="0" fillId="4" borderId="0" xfId="0" quotePrefix="1" applyFont="1" applyFill="1"/>
    <xf numFmtId="165" fontId="0" fillId="4" borderId="0" xfId="0" applyNumberFormat="1" applyFont="1" applyFill="1"/>
    <xf numFmtId="0" fontId="0" fillId="0" borderId="0" xfId="0" quotePrefix="1" applyFont="1" applyFill="1"/>
    <xf numFmtId="0" fontId="0" fillId="0" borderId="0" xfId="0" applyFont="1" applyFill="1"/>
    <xf numFmtId="165" fontId="0" fillId="0" borderId="0" xfId="0" applyNumberFormat="1" applyFont="1" applyFill="1"/>
    <xf numFmtId="0" fontId="0" fillId="0" borderId="0" xfId="0" applyFill="1"/>
    <xf numFmtId="3" fontId="0" fillId="4" borderId="0" xfId="0" quotePrefix="1" applyNumberFormat="1" applyFill="1"/>
    <xf numFmtId="164" fontId="0" fillId="4" borderId="0" xfId="0" applyNumberFormat="1" applyFill="1"/>
    <xf numFmtId="166" fontId="0" fillId="3" borderId="0" xfId="0" applyNumberFormat="1" applyFill="1"/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91"/>
  <sheetViews>
    <sheetView zoomScaleNormal="100" workbookViewId="0">
      <selection activeCell="B19" sqref="B19"/>
    </sheetView>
  </sheetViews>
  <sheetFormatPr defaultRowHeight="15" x14ac:dyDescent="0.25"/>
  <cols>
    <col min="1" max="1" width="11.5703125" customWidth="1"/>
    <col min="2" max="2" width="11.28515625" customWidth="1"/>
    <col min="3" max="3" width="12.5703125" customWidth="1"/>
    <col min="4" max="4" width="13.42578125" customWidth="1"/>
    <col min="5" max="5" width="9" bestFit="1" customWidth="1"/>
    <col min="6" max="6" width="5" style="19" bestFit="1" customWidth="1"/>
    <col min="7" max="7" width="7" customWidth="1"/>
    <col min="8" max="8" width="7.42578125" style="19" customWidth="1"/>
    <col min="9" max="9" width="6.5703125" customWidth="1"/>
    <col min="10" max="10" width="4.140625" style="19" customWidth="1"/>
    <col min="11" max="11" width="6.5703125" customWidth="1"/>
    <col min="12" max="12" width="4.42578125" style="19" customWidth="1"/>
    <col min="13" max="13" width="6.28515625" bestFit="1" customWidth="1"/>
    <col min="14" max="14" width="4.28515625" style="19" customWidth="1"/>
    <col min="15" max="15" width="6.28515625" bestFit="1" customWidth="1"/>
    <col min="16" max="16" width="4.140625" style="19" customWidth="1"/>
    <col min="17" max="17" width="6.28515625" bestFit="1" customWidth="1"/>
    <col min="18" max="18" width="4.140625" customWidth="1"/>
    <col min="19" max="19" width="4.85546875" style="19" customWidth="1"/>
    <col min="20" max="20" width="5" style="19" customWidth="1"/>
    <col min="21" max="21" width="9.140625" style="19"/>
    <col min="22" max="22" width="10.85546875" bestFit="1" customWidth="1"/>
    <col min="23" max="23" width="13.28515625" bestFit="1" customWidth="1"/>
    <col min="24" max="24" width="12.85546875" bestFit="1" customWidth="1"/>
    <col min="25" max="25" width="11" customWidth="1"/>
    <col min="26" max="26" width="5.7109375" style="19" customWidth="1"/>
    <col min="27" max="27" width="7.85546875" customWidth="1"/>
    <col min="28" max="28" width="9" style="19" customWidth="1"/>
    <col min="29" max="29" width="6.5703125" customWidth="1"/>
    <col min="30" max="30" width="4.5703125" style="19" customWidth="1"/>
    <col min="31" max="31" width="6.5703125" customWidth="1"/>
    <col min="32" max="32" width="5.85546875" style="19" customWidth="1"/>
    <col min="33" max="33" width="6.7109375" customWidth="1"/>
    <col min="34" max="34" width="5.42578125" style="19" customWidth="1"/>
    <col min="35" max="35" width="6.7109375" customWidth="1"/>
    <col min="36" max="36" width="5.7109375" style="19" customWidth="1"/>
    <col min="37" max="37" width="6.7109375" customWidth="1"/>
    <col min="38" max="38" width="5.7109375" style="19" customWidth="1"/>
    <col min="39" max="39" width="5.5703125" style="19" customWidth="1"/>
    <col min="40" max="40" width="6.140625" style="19" customWidth="1"/>
    <col min="43" max="43" width="13.42578125" customWidth="1"/>
    <col min="44" max="44" width="12.85546875" customWidth="1"/>
    <col min="46" max="46" width="5.85546875" style="19" customWidth="1"/>
    <col min="48" max="48" width="7.140625" style="19" customWidth="1"/>
    <col min="49" max="49" width="6.42578125" customWidth="1"/>
    <col min="50" max="50" width="5.85546875" style="19" customWidth="1"/>
    <col min="51" max="51" width="6.5703125" customWidth="1"/>
    <col min="52" max="52" width="6.28515625" style="19" customWidth="1"/>
    <col min="53" max="53" width="6.42578125" customWidth="1"/>
    <col min="54" max="54" width="5.42578125" style="19" customWidth="1"/>
    <col min="55" max="55" width="6.42578125" customWidth="1"/>
    <col min="56" max="56" width="5.42578125" style="19" customWidth="1"/>
    <col min="57" max="57" width="6.5703125" customWidth="1"/>
    <col min="58" max="58" width="6.140625" customWidth="1"/>
    <col min="59" max="59" width="6.42578125" customWidth="1"/>
    <col min="60" max="60" width="5.7109375" customWidth="1"/>
  </cols>
  <sheetData>
    <row r="1" spans="1:60" x14ac:dyDescent="0.25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s="19" customFormat="1" x14ac:dyDescent="0.25">
      <c r="A2" s="74" t="s">
        <v>240</v>
      </c>
      <c r="B2" s="63"/>
      <c r="C2" s="63" t="s">
        <v>248</v>
      </c>
      <c r="D2" s="63">
        <v>11.37</v>
      </c>
      <c r="E2" s="63" t="s">
        <v>356</v>
      </c>
      <c r="F2" s="63">
        <v>7.49</v>
      </c>
      <c r="G2" s="63" t="s">
        <v>250</v>
      </c>
      <c r="H2" s="75">
        <f>200/(D2-F2)</f>
        <v>51.546391752577335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 t="s">
        <v>258</v>
      </c>
      <c r="X2" s="63">
        <v>11.51</v>
      </c>
      <c r="Y2" s="63" t="s">
        <v>249</v>
      </c>
      <c r="Z2" s="63">
        <v>7.57</v>
      </c>
      <c r="AA2" s="63" t="s">
        <v>250</v>
      </c>
      <c r="AB2" s="63">
        <f>200/(X2-Z2)</f>
        <v>50.761421319796959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 t="s">
        <v>258</v>
      </c>
      <c r="AR2" s="63">
        <v>11.91</v>
      </c>
      <c r="AS2" s="63" t="s">
        <v>356</v>
      </c>
      <c r="AT2" s="63">
        <v>7.97</v>
      </c>
      <c r="AU2" s="63" t="s">
        <v>250</v>
      </c>
      <c r="AV2" s="63">
        <f>200/(AR2-AT2)</f>
        <v>50.761421319796952</v>
      </c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4" spans="1:60" x14ac:dyDescent="0.25">
      <c r="A4" s="19"/>
      <c r="B4" t="s">
        <v>50</v>
      </c>
      <c r="C4" t="s">
        <v>237</v>
      </c>
      <c r="D4" t="s">
        <v>1</v>
      </c>
      <c r="V4" t="s">
        <v>50</v>
      </c>
      <c r="W4" t="s">
        <v>236</v>
      </c>
      <c r="X4" s="19" t="s">
        <v>1</v>
      </c>
      <c r="AP4" t="s">
        <v>50</v>
      </c>
      <c r="AQ4" t="s">
        <v>238</v>
      </c>
      <c r="AR4" s="19" t="s">
        <v>1</v>
      </c>
    </row>
    <row r="5" spans="1:60" x14ac:dyDescent="0.25">
      <c r="B5" s="52" t="s">
        <v>5</v>
      </c>
      <c r="C5" s="52" t="s">
        <v>6</v>
      </c>
      <c r="D5" s="52" t="s">
        <v>7</v>
      </c>
      <c r="E5" s="4" t="s">
        <v>8</v>
      </c>
      <c r="F5" s="4" t="s">
        <v>241</v>
      </c>
      <c r="G5" s="4" t="s">
        <v>8</v>
      </c>
      <c r="H5" s="4" t="s">
        <v>241</v>
      </c>
      <c r="I5" s="4" t="s">
        <v>8</v>
      </c>
      <c r="J5" s="4" t="s">
        <v>241</v>
      </c>
      <c r="K5" s="4" t="s">
        <v>8</v>
      </c>
      <c r="L5" s="4" t="s">
        <v>241</v>
      </c>
      <c r="M5" s="4" t="s">
        <v>8</v>
      </c>
      <c r="N5" s="4" t="s">
        <v>241</v>
      </c>
      <c r="O5" s="4" t="s">
        <v>8</v>
      </c>
      <c r="P5" s="4" t="s">
        <v>241</v>
      </c>
      <c r="Q5" s="4" t="s">
        <v>8</v>
      </c>
      <c r="R5" s="51" t="s">
        <v>241</v>
      </c>
      <c r="S5" s="20" t="s">
        <v>259</v>
      </c>
      <c r="T5" s="20" t="s">
        <v>260</v>
      </c>
      <c r="U5" s="53"/>
      <c r="V5" s="52" t="s">
        <v>5</v>
      </c>
      <c r="W5" s="52" t="s">
        <v>6</v>
      </c>
      <c r="X5" s="52" t="s">
        <v>7</v>
      </c>
      <c r="Y5" s="4" t="s">
        <v>8</v>
      </c>
      <c r="Z5" s="4" t="s">
        <v>241</v>
      </c>
      <c r="AA5" s="4" t="s">
        <v>8</v>
      </c>
      <c r="AB5" s="4" t="s">
        <v>241</v>
      </c>
      <c r="AC5" s="4" t="s">
        <v>8</v>
      </c>
      <c r="AD5" s="4" t="s">
        <v>241</v>
      </c>
      <c r="AE5" s="4" t="s">
        <v>8</v>
      </c>
      <c r="AF5" s="4" t="s">
        <v>241</v>
      </c>
      <c r="AG5" s="4" t="s">
        <v>8</v>
      </c>
      <c r="AH5" s="4" t="s">
        <v>241</v>
      </c>
      <c r="AI5" s="4" t="s">
        <v>8</v>
      </c>
      <c r="AJ5" s="4" t="s">
        <v>241</v>
      </c>
      <c r="AK5" s="4" t="s">
        <v>8</v>
      </c>
      <c r="AL5" s="51" t="s">
        <v>241</v>
      </c>
      <c r="AM5" s="20" t="s">
        <v>259</v>
      </c>
      <c r="AN5" s="20" t="s">
        <v>260</v>
      </c>
      <c r="AP5" s="52" t="s">
        <v>5</v>
      </c>
      <c r="AQ5" s="52" t="s">
        <v>6</v>
      </c>
      <c r="AR5" s="52" t="s">
        <v>7</v>
      </c>
      <c r="AS5" s="4" t="s">
        <v>8</v>
      </c>
      <c r="AT5" s="4" t="s">
        <v>241</v>
      </c>
      <c r="AU5" s="4" t="s">
        <v>8</v>
      </c>
      <c r="AV5" s="4" t="s">
        <v>241</v>
      </c>
      <c r="AW5" s="4" t="s">
        <v>8</v>
      </c>
      <c r="AX5" s="4" t="s">
        <v>241</v>
      </c>
      <c r="AY5" s="4" t="s">
        <v>8</v>
      </c>
      <c r="AZ5" s="4" t="s">
        <v>241</v>
      </c>
      <c r="BA5" s="4" t="s">
        <v>8</v>
      </c>
      <c r="BB5" s="4" t="s">
        <v>241</v>
      </c>
      <c r="BC5" s="4" t="s">
        <v>8</v>
      </c>
      <c r="BD5" s="4" t="s">
        <v>241</v>
      </c>
      <c r="BE5" s="4" t="s">
        <v>8</v>
      </c>
      <c r="BF5" s="51" t="s">
        <v>241</v>
      </c>
      <c r="BG5" s="20" t="s">
        <v>259</v>
      </c>
      <c r="BH5" s="20" t="s">
        <v>260</v>
      </c>
    </row>
    <row r="6" spans="1:60" x14ac:dyDescent="0.25">
      <c r="B6" s="52"/>
      <c r="C6" s="52"/>
      <c r="D6" s="52"/>
      <c r="E6" s="4" t="s">
        <v>251</v>
      </c>
      <c r="F6" s="4"/>
      <c r="G6" s="4" t="s">
        <v>252</v>
      </c>
      <c r="H6" s="4"/>
      <c r="I6" s="4" t="s">
        <v>253</v>
      </c>
      <c r="J6" s="4"/>
      <c r="K6" s="4" t="s">
        <v>254</v>
      </c>
      <c r="L6" s="4"/>
      <c r="M6" s="4" t="s">
        <v>255</v>
      </c>
      <c r="N6" s="4"/>
      <c r="O6" s="4" t="s">
        <v>256</v>
      </c>
      <c r="P6" s="4"/>
      <c r="Q6" s="4" t="s">
        <v>378</v>
      </c>
      <c r="V6" s="52"/>
      <c r="W6" s="52"/>
      <c r="X6" s="52"/>
      <c r="Y6" s="4" t="s">
        <v>251</v>
      </c>
      <c r="Z6" s="4"/>
      <c r="AA6" s="4" t="s">
        <v>252</v>
      </c>
      <c r="AB6" s="4"/>
      <c r="AC6" s="4" t="s">
        <v>253</v>
      </c>
      <c r="AD6" s="4"/>
      <c r="AE6" s="4" t="s">
        <v>254</v>
      </c>
      <c r="AF6" s="4"/>
      <c r="AG6" s="4" t="s">
        <v>255</v>
      </c>
      <c r="AH6" s="4"/>
      <c r="AI6" s="4" t="s">
        <v>256</v>
      </c>
      <c r="AJ6" s="4"/>
      <c r="AK6" s="4" t="s">
        <v>378</v>
      </c>
      <c r="AL6" s="4"/>
      <c r="AM6" s="4"/>
      <c r="AN6" s="4"/>
      <c r="AP6" s="52"/>
      <c r="AQ6" s="52"/>
      <c r="AR6" s="52"/>
      <c r="AS6" s="4" t="s">
        <v>251</v>
      </c>
      <c r="AT6" s="4"/>
      <c r="AU6" s="4" t="s">
        <v>252</v>
      </c>
      <c r="AV6" s="4"/>
      <c r="AW6" s="4" t="s">
        <v>253</v>
      </c>
      <c r="AX6" s="4"/>
      <c r="AY6" s="4" t="s">
        <v>254</v>
      </c>
      <c r="AZ6" s="4"/>
      <c r="BA6" s="4" t="s">
        <v>255</v>
      </c>
      <c r="BB6" s="4"/>
      <c r="BC6" s="4" t="s">
        <v>256</v>
      </c>
      <c r="BD6" s="4"/>
      <c r="BE6" s="4" t="s">
        <v>378</v>
      </c>
    </row>
    <row r="7" spans="1:60" x14ac:dyDescent="0.25">
      <c r="B7" s="8" t="s">
        <v>56</v>
      </c>
      <c r="C7" s="8" t="s">
        <v>57</v>
      </c>
      <c r="D7" s="8" t="s">
        <v>28</v>
      </c>
      <c r="E7" s="22">
        <v>10.06</v>
      </c>
      <c r="F7" s="23">
        <f>IF(E7="",0,IF(E7&gt;$D$2,0,IF(E7&gt;=$F$2,($H$2*($D$2-E7)))))</f>
        <v>67.525773195876241</v>
      </c>
      <c r="G7" s="22">
        <v>10.11</v>
      </c>
      <c r="H7" s="23">
        <f>IF(G7="",0,IF(G7&gt;$D$2,0,IF(G7&gt;=$F$2,($H$2*($D$2-G7)))))</f>
        <v>64.948453608247434</v>
      </c>
      <c r="I7" s="24">
        <v>10.25</v>
      </c>
      <c r="J7" s="25">
        <f>IF(I7="",0,IF(I7&gt;$D$2,0,IF(I7&gt;=$F$2,($H$2*($D$2-I7)))))</f>
        <v>57.731958762886578</v>
      </c>
      <c r="K7" s="24">
        <v>9.81</v>
      </c>
      <c r="L7" s="25">
        <f>IF(K7="",0,IF(K7&gt;$D$2,0,IF(K7&gt;=$F$2,($H$2*($D$2-K7)))))</f>
        <v>80.412371134020574</v>
      </c>
      <c r="M7" s="24"/>
      <c r="N7" s="25">
        <f>IF(M7="",0,IF(M7&gt;$D$2,0,IF(M7&gt;=$F$2,($H$2*($D$2-M7)))))</f>
        <v>0</v>
      </c>
      <c r="O7" s="24"/>
      <c r="P7" s="25">
        <f>IF(O7="",0,IF(O7&gt;$D$2,0,IF(O7&gt;=$F$2,($H$2*($D$2-O7)))))</f>
        <v>0</v>
      </c>
      <c r="Q7" s="24"/>
      <c r="R7" s="25">
        <f>IF(Q7="",0,IF(Q7&gt;$D$2,0,IF(Q7&gt;=$F$2,($H$2*($D$2-Q7)))))</f>
        <v>0</v>
      </c>
      <c r="S7" s="25">
        <f>SUM(F7,H7,J7,L7,N7,P7)-MIN(F7,H7,L7,N7,P7)</f>
        <v>270.61855670103085</v>
      </c>
      <c r="T7" s="25">
        <f>S7+R7</f>
        <v>270.61855670103085</v>
      </c>
      <c r="V7" s="9" t="s">
        <v>264</v>
      </c>
      <c r="W7" s="9" t="s">
        <v>265</v>
      </c>
      <c r="X7" s="9" t="s">
        <v>28</v>
      </c>
      <c r="Y7" s="22"/>
      <c r="Z7" s="23">
        <f>IF(Y7="",0,IF(Y7&gt;$X$2,0,IF(Y7&gt;=$Z$2,($AB$2*($X$2-Y7)))))</f>
        <v>0</v>
      </c>
      <c r="AA7" s="22"/>
      <c r="AB7" s="23">
        <f>IF(AA7="",0,IF(AA7&gt;$X$2,0,IF(AA7&gt;=$Z$2,($AB$2*($X$2-AA7)))))</f>
        <v>0</v>
      </c>
      <c r="AC7" s="24">
        <v>10.14</v>
      </c>
      <c r="AD7" s="25">
        <f>IF(AC7="",0,IF(AC7&gt;$X$2,0,IF(AC7&gt;=$Z$2,($AB$2*($X$2-AC7)))))</f>
        <v>69.543147208121795</v>
      </c>
      <c r="AE7" s="24"/>
      <c r="AF7" s="27">
        <f>IF(AE7="",0,IF(AE7&gt;$X$2,0,IF(AE7&gt;=$Z$2,($AB$2*($X$2-AE7)))))</f>
        <v>0</v>
      </c>
      <c r="AG7" s="24">
        <v>9.82</v>
      </c>
      <c r="AH7" s="29">
        <f>IF(AG7="",0,IF(AG7&gt;$X$2,0,IF(AG7&gt;=$Z$2,($AB$2*($X$2-AG7)))))</f>
        <v>85.78680203045684</v>
      </c>
      <c r="AI7" s="24"/>
      <c r="AJ7" s="29">
        <f>IF(AI7="",0,IF(AI7&gt;$X$2,0,IF(AI7&gt;=$Z$2,($AB$2*($X$2-AI7)))))</f>
        <v>0</v>
      </c>
      <c r="AK7" s="24"/>
      <c r="AL7" s="29">
        <f>IF(AK7="",0,IF(AK7&gt;$X$2,0,IF(AK7&gt;=$Z$2,($AB$2*($X$2-AK7)))))</f>
        <v>0</v>
      </c>
      <c r="AM7" s="29">
        <f>SUM(Z7,AB7,AD7,AF7,AH7,AJ7)-MIN(Z7,AB7,AD7,AF7,AH7,AJ7)</f>
        <v>155.32994923857865</v>
      </c>
      <c r="AN7" s="29">
        <f>AM7+AL7</f>
        <v>155.32994923857865</v>
      </c>
      <c r="AP7" s="8" t="s">
        <v>68</v>
      </c>
      <c r="AQ7" s="8" t="s">
        <v>69</v>
      </c>
      <c r="AR7" s="8" t="s">
        <v>28</v>
      </c>
      <c r="AS7" s="22">
        <v>9.81</v>
      </c>
      <c r="AT7" s="23">
        <f>IF(AS7="",0,IF(AS7&gt;$AR$2,0,IF(AS7&lt;$AR$2,($AV$2*($AR$2-AS7)))))</f>
        <v>106.59898477157358</v>
      </c>
      <c r="AU7" s="26">
        <v>9.57</v>
      </c>
      <c r="AV7" s="27">
        <f>IF(AU7="",0,IF(AU7&gt;$AR$2,0,IF(AU7&gt;=$AT$2,($AV$2*($AR$2-AU7)))))</f>
        <v>118.78172588832486</v>
      </c>
      <c r="AW7" s="24">
        <v>9.5</v>
      </c>
      <c r="AX7" s="25">
        <f>IF(AW7="",0,IF(AW7&gt;$AR$2,0,IF(AW7&gt;=$AT$2,($AV$2*($AR$2-AW7)))))</f>
        <v>122.33502538071066</v>
      </c>
      <c r="AY7" s="24">
        <v>9.2899999999999991</v>
      </c>
      <c r="AZ7" s="25">
        <f>IF(AY7="",0,IF(AY7&gt;$AR$2,0,IF(AY7&gt;=$AT$2,($AV$2*($AR$2-AY7)))))</f>
        <v>132.99492385786806</v>
      </c>
      <c r="BA7" s="24">
        <v>9.19</v>
      </c>
      <c r="BB7" s="25">
        <f>IF(BA7="",0,IF(BA7&gt;$AR$2,0,IF(BA7&gt;=$AT$2,($AV$2*($AR$2-BA7)))))</f>
        <v>138.07106598984774</v>
      </c>
      <c r="BC7" s="24"/>
      <c r="BD7" s="25">
        <f>IF(BC7="",0,IF(BC7&gt;$AR$2,0,IF(BC7&gt;=$AT$2,($AV$2*($AR$2-BC7)))))</f>
        <v>0</v>
      </c>
      <c r="BE7" s="24"/>
      <c r="BF7" s="25">
        <f>IF(BE7="",0,IF(BE7&gt;$AR$2,0,IF(BE7&gt;=$AT$2,($AV$2*($AR$2-BE7)))))</f>
        <v>0</v>
      </c>
      <c r="BG7" s="25">
        <f>SUM(AT7,AV7,AX7,AZ7,BB7,BD7)-MIN(AT7,AV7,AX7,AZ7,BB7,BD7)</f>
        <v>618.7817258883249</v>
      </c>
      <c r="BH7" s="25">
        <f>BG7+BF7</f>
        <v>618.7817258883249</v>
      </c>
    </row>
    <row r="8" spans="1:60" x14ac:dyDescent="0.25">
      <c r="B8" s="8" t="s">
        <v>58</v>
      </c>
      <c r="C8" s="8" t="s">
        <v>59</v>
      </c>
      <c r="D8" s="8" t="s">
        <v>55</v>
      </c>
      <c r="E8" s="22">
        <v>10.99</v>
      </c>
      <c r="F8" s="23">
        <f>IF(E8="",0,IF(E8&gt;$D$2,0,IF(E8&gt;=$F$2,($H$2*($D$2-E8)))))</f>
        <v>19.587628865979337</v>
      </c>
      <c r="G8" s="22">
        <v>10.58</v>
      </c>
      <c r="H8" s="23">
        <f>IF(G8="",0,IF(G8&gt;$D$2,0,IF(G8&gt;=$F$2,($H$2*($D$2-G8)))))</f>
        <v>40.721649484536051</v>
      </c>
      <c r="I8" s="24">
        <v>10.71</v>
      </c>
      <c r="J8" s="25">
        <f>IF(I8="",0,IF(I8&gt;$D$2,0,IF(I8&gt;=$F$2,($H$2*($D$2-I8)))))</f>
        <v>34.02061855670096</v>
      </c>
      <c r="K8" s="24">
        <v>10.35</v>
      </c>
      <c r="L8" s="25">
        <f>IF(K8="",0,IF(K8&gt;$D$2,0,IF(K8&gt;=$F$2,($H$2*($D$2-K8)))))</f>
        <v>52.577319587628857</v>
      </c>
      <c r="M8" s="24">
        <v>10.39</v>
      </c>
      <c r="N8" s="25">
        <f>IF(M8="",0,IF(M8&gt;$D$2,0,IF(M8&gt;=$F$2,($H$2*($D$2-M8)))))</f>
        <v>50.515463917525722</v>
      </c>
      <c r="O8" s="24"/>
      <c r="P8" s="25">
        <f>IF(O8="",0,IF(O8&gt;$D$2,0,IF(O8&gt;=$F$2,($H$2*($D$2-O8)))))</f>
        <v>0</v>
      </c>
      <c r="Q8" s="24"/>
      <c r="R8" s="25">
        <f>IF(Q8="",0,IF(Q8&gt;$D$2,0,IF(Q8&gt;=$F$2,($H$2*($D$2-Q8)))))</f>
        <v>0</v>
      </c>
      <c r="S8" s="25">
        <f>SUM(F8,H8,J8,L8,N8,P8)-MIN(F8,H8,L8,N8,P8)</f>
        <v>197.42268041237094</v>
      </c>
      <c r="T8" s="25">
        <f>S8+R8</f>
        <v>197.42268041237094</v>
      </c>
      <c r="V8" s="8" t="s">
        <v>18</v>
      </c>
      <c r="W8" s="8" t="s">
        <v>65</v>
      </c>
      <c r="X8" s="8" t="s">
        <v>17</v>
      </c>
      <c r="Y8" s="22">
        <v>10.81</v>
      </c>
      <c r="Z8" s="23">
        <f>IF(Y8="",0,IF(Y8&gt;$X$2,0,IF(Y8&gt;=$Z$2,($AB$2*($X$2-Y8)))))</f>
        <v>35.532994923857835</v>
      </c>
      <c r="AA8" s="26">
        <v>10.52</v>
      </c>
      <c r="AB8" s="23">
        <f>IF(AA8="",0,IF(AA8&gt;$X$2,0,IF(AA8&gt;=$Z$2,($AB$2*($X$2-AA8)))))</f>
        <v>50.253807106598998</v>
      </c>
      <c r="AC8" s="24">
        <v>10.52</v>
      </c>
      <c r="AD8" s="25">
        <f>IF(AC8="",0,IF(AC8&gt;$X$2,0,IF(AC8&gt;=$Z$2,($AB$2*($X$2-AC8)))))</f>
        <v>50.253807106598998</v>
      </c>
      <c r="AE8" s="30"/>
      <c r="AF8" s="27">
        <f>IF(AE8="",0,IF(AE8&gt;$X$2,0,IF(AE8&gt;=$Z$2,($AB$2*($X$2-AE8)))))</f>
        <v>0</v>
      </c>
      <c r="AG8" s="30"/>
      <c r="AH8" s="29">
        <f>IF(AG8="",0,IF(AG8&gt;$X$2,0,IF(AG8&gt;=$Z$2,($AB$2*($X$2-AG8)))))</f>
        <v>0</v>
      </c>
      <c r="AI8" s="30"/>
      <c r="AJ8" s="29">
        <f>IF(AI8="",0,IF(AI8&gt;$X$2,0,IF(AI8&gt;=$Z$2,($AB$2*($X$2-AI8)))))</f>
        <v>0</v>
      </c>
      <c r="AK8" s="30"/>
      <c r="AL8" s="29">
        <f>IF(AK8="",0,IF(AK8&gt;$X$2,0,IF(AK8&gt;=$Z$2,($AB$2*($X$2-AK8)))))</f>
        <v>0</v>
      </c>
      <c r="AM8" s="29">
        <f>SUM(Z8,AB8,AD8,AF8,AH8,AJ8)-MIN(Z8,AB8,AD8,AF8,AH8,AJ8)</f>
        <v>136.04060913705584</v>
      </c>
      <c r="AN8" s="29">
        <f>AM8+AL8</f>
        <v>136.04060913705584</v>
      </c>
      <c r="AP8" s="8" t="s">
        <v>53</v>
      </c>
      <c r="AQ8" s="8" t="s">
        <v>72</v>
      </c>
      <c r="AR8" s="8" t="s">
        <v>11</v>
      </c>
      <c r="AS8" s="22">
        <v>10.85</v>
      </c>
      <c r="AT8" s="23">
        <f>IF(AS8="",0,IF(AS8&gt;$AR$2,0,IF(AS8&lt;$AR$2,($AV$2*($AR$2-AS8)))))</f>
        <v>53.807106598984795</v>
      </c>
      <c r="AU8" s="26">
        <v>10.78</v>
      </c>
      <c r="AV8" s="27">
        <f>IF(AU8="",0,IF(AU8&gt;$AR$2,0,IF(AU8&gt;=$AT$2,($AV$2*($AR$2-AU8)))))</f>
        <v>57.360406091370592</v>
      </c>
      <c r="AW8" s="24">
        <v>10.23</v>
      </c>
      <c r="AX8" s="25">
        <f>IF(AW8="",0,IF(AW8&gt;$AR$2,0,IF(AW8&gt;=$AT$2,($AV$2*($AR$2-AW8)))))</f>
        <v>85.279187817258858</v>
      </c>
      <c r="AY8" s="24"/>
      <c r="AZ8" s="25">
        <f>IF(AY8="",0,IF(AY8&gt;$AR$2,0,IF(AY8&gt;=$AT$2,($AV$2*($AR$2-AY8)))))</f>
        <v>0</v>
      </c>
      <c r="BA8" s="24">
        <v>9.91</v>
      </c>
      <c r="BB8" s="25">
        <f>IF(BA8="",0,IF(BA8&gt;$AR$2,0,IF(BA8&gt;=$AT$2,($AV$2*($AR$2-BA8)))))</f>
        <v>101.5228426395939</v>
      </c>
      <c r="BC8" s="24"/>
      <c r="BD8" s="25">
        <f>IF(BC8="",0,IF(BC8&gt;$AR$2,0,IF(BC8&gt;=$AT$2,($AV$2*($AR$2-BC8)))))</f>
        <v>0</v>
      </c>
      <c r="BE8" s="24"/>
      <c r="BF8" s="25">
        <f>IF(BE8="",0,IF(BE8&gt;$AR$2,0,IF(BE8&gt;=$AT$2,($AV$2*($AR$2-BE8)))))</f>
        <v>0</v>
      </c>
      <c r="BG8" s="25">
        <f>SUM(AT8,AV8,AX8,AZ8,BB8,BD8)-MIN(AT8,AV8,AX8,AZ8,BB8,BD8)</f>
        <v>297.96954314720813</v>
      </c>
      <c r="BH8" s="25">
        <f>BG8+BF8</f>
        <v>297.96954314720813</v>
      </c>
    </row>
    <row r="9" spans="1:60" x14ac:dyDescent="0.25">
      <c r="B9" s="8" t="s">
        <v>51</v>
      </c>
      <c r="C9" s="8" t="s">
        <v>52</v>
      </c>
      <c r="D9" s="8" t="s">
        <v>28</v>
      </c>
      <c r="E9" s="22">
        <v>9.9499999999999993</v>
      </c>
      <c r="F9" s="23">
        <f>IF(E9="",0,IF(E9&gt;$D$2,0,IF(E9&gt;=$F$2,($H$2*($D$2-E9)))))</f>
        <v>73.195876288659818</v>
      </c>
      <c r="G9" s="22">
        <v>9.4499999999999993</v>
      </c>
      <c r="H9" s="23">
        <f>IF(G9="",0,IF(G9&gt;$D$2,0,IF(G9&gt;=$F$2,($H$2*($D$2-G9)))))</f>
        <v>98.969072164948486</v>
      </c>
      <c r="I9" s="24"/>
      <c r="J9" s="25">
        <f>IF(I9="",0,IF(I9&gt;$D$2,0,IF(I9&gt;=$F$2,($H$2*($D$2-I9)))))</f>
        <v>0</v>
      </c>
      <c r="K9" s="24"/>
      <c r="L9" s="25">
        <f>IF(K9="",0,IF(K9&gt;$D$2,0,IF(K9&gt;=$F$2,($H$2*($D$2-K9)))))</f>
        <v>0</v>
      </c>
      <c r="M9" s="24"/>
      <c r="N9" s="25">
        <f>IF(M9="",0,IF(M9&gt;$D$2,0,IF(M9&gt;=$F$2,($H$2*($D$2-M9)))))</f>
        <v>0</v>
      </c>
      <c r="O9" s="24"/>
      <c r="P9" s="25">
        <f>IF(O9="",0,IF(O9&gt;$D$2,0,IF(O9&gt;=$F$2,($H$2*($D$2-O9)))))</f>
        <v>0</v>
      </c>
      <c r="Q9" s="24"/>
      <c r="R9" s="25">
        <f>IF(Q9="",0,IF(Q9&gt;$D$2,0,IF(Q9&gt;=$F$2,($H$2*($D$2-Q9)))))</f>
        <v>0</v>
      </c>
      <c r="S9" s="25">
        <f>SUM(F9,H9,J9,L9,N9,P9)-MIN(F9,H9,L9,N9,P9)</f>
        <v>172.1649484536083</v>
      </c>
      <c r="T9" s="25">
        <f>S9+R9</f>
        <v>172.1649484536083</v>
      </c>
      <c r="V9" s="8" t="s">
        <v>66</v>
      </c>
      <c r="W9" s="8" t="s">
        <v>67</v>
      </c>
      <c r="X9" s="8" t="s">
        <v>28</v>
      </c>
      <c r="Y9" s="22">
        <v>11.42</v>
      </c>
      <c r="Z9" s="23">
        <f>IF(Y9="",0,IF(Y9&gt;$X$2,0,IF(Y9&gt;=$Z$2,($AB$2*($X$2-Y9)))))</f>
        <v>4.5685279187817187</v>
      </c>
      <c r="AA9" s="26">
        <v>10.93</v>
      </c>
      <c r="AB9" s="23">
        <f>IF(AA9="",0,IF(AA9&gt;$X$2,0,IF(AA9&gt;=$Z$2,($AB$2*($X$2-AA9)))))</f>
        <v>29.441624365482241</v>
      </c>
      <c r="AC9" s="24">
        <v>10.78</v>
      </c>
      <c r="AD9" s="25">
        <f>IF(AC9="",0,IF(AC9&gt;$X$2,0,IF(AC9&gt;=$Z$2,($AB$2*($X$2-AC9)))))</f>
        <v>37.055837563451803</v>
      </c>
      <c r="AE9" s="24"/>
      <c r="AF9" s="27">
        <f>IF(AE9="",0,IF(AE9&gt;$X$2,0,IF(AE9&gt;=$Z$2,($AB$2*($X$2-AE9)))))</f>
        <v>0</v>
      </c>
      <c r="AG9" s="24">
        <v>10.7</v>
      </c>
      <c r="AH9" s="29">
        <f>IF(AG9="",0,IF(AG9&gt;$X$2,0,IF(AG9&gt;=$Z$2,($AB$2*($X$2-AG9)))))</f>
        <v>41.116751269035561</v>
      </c>
      <c r="AI9" s="24"/>
      <c r="AJ9" s="29">
        <f>IF(AI9="",0,IF(AI9&gt;$X$2,0,IF(AI9&gt;=$Z$2,($AB$2*($X$2-AI9)))))</f>
        <v>0</v>
      </c>
      <c r="AK9" s="24"/>
      <c r="AL9" s="29">
        <f>IF(AK9="",0,IF(AK9&gt;$X$2,0,IF(AK9&gt;=$Z$2,($AB$2*($X$2-AK9)))))</f>
        <v>0</v>
      </c>
      <c r="AM9" s="29">
        <f>SUM(Z9,AB9,AD9,AF9,AH9,AJ9)-MIN(Z9,AB9,AD9,AF9,AH9,AJ9)</f>
        <v>112.18274111675133</v>
      </c>
      <c r="AN9" s="29">
        <f>AM9+AL9</f>
        <v>112.18274111675133</v>
      </c>
      <c r="AP9" s="8" t="s">
        <v>43</v>
      </c>
      <c r="AQ9" s="8" t="s">
        <v>74</v>
      </c>
      <c r="AR9" s="8" t="s">
        <v>28</v>
      </c>
      <c r="AS9" s="22">
        <v>11.21</v>
      </c>
      <c r="AT9" s="23">
        <f>IF(AS9="",0,IF(AS9&gt;$AR$2,0,IF(AS9&lt;$AR$2,($AV$2*($AR$2-AS9)))))</f>
        <v>35.532994923857828</v>
      </c>
      <c r="AU9" s="22"/>
      <c r="AV9" s="27">
        <f>IF(AU9="",0,IF(AU9&gt;$AR$2,0,IF(AU9&gt;=$AT$2,($AV$2*($AR$2-AU9)))))</f>
        <v>0</v>
      </c>
      <c r="AW9" s="24">
        <v>10.61</v>
      </c>
      <c r="AX9" s="25">
        <f>IF(AW9="",0,IF(AW9&gt;$AR$2,0,IF(AW9&gt;=$AT$2,($AV$2*($AR$2-AW9)))))</f>
        <v>65.989847715736076</v>
      </c>
      <c r="AY9" s="24">
        <v>10.4</v>
      </c>
      <c r="AZ9" s="25">
        <f>IF(AY9="",0,IF(AY9&gt;$AR$2,0,IF(AY9&gt;=$AT$2,($AV$2*($AR$2-AY9)))))</f>
        <v>76.649746192893389</v>
      </c>
      <c r="BA9" s="24">
        <v>10.220000000000001</v>
      </c>
      <c r="BB9" s="25">
        <f>IF(BA9="",0,IF(BA9&gt;$AR$2,0,IF(BA9&gt;=$AT$2,($AV$2*($AR$2-BA9)))))</f>
        <v>85.786802030456826</v>
      </c>
      <c r="BC9" s="24"/>
      <c r="BD9" s="25">
        <f>IF(BC9="",0,IF(BC9&gt;$AR$2,0,IF(BC9&gt;=$AT$2,($AV$2*($AR$2-BC9)))))</f>
        <v>0</v>
      </c>
      <c r="BE9" s="24"/>
      <c r="BF9" s="25">
        <f>IF(BE9="",0,IF(BE9&gt;$AR$2,0,IF(BE9&gt;=$AT$2,($AV$2*($AR$2-BE9)))))</f>
        <v>0</v>
      </c>
      <c r="BG9" s="25">
        <f>SUM(AT9,AV9,AX9,AZ9,BB9,BD9)-MIN(AT9,AV9,AX9,AZ9,BB9,BD9)</f>
        <v>263.95939086294413</v>
      </c>
      <c r="BH9" s="25">
        <f>BG9+BF9</f>
        <v>263.95939086294413</v>
      </c>
    </row>
    <row r="10" spans="1:60" x14ac:dyDescent="0.25">
      <c r="B10" s="8" t="s">
        <v>53</v>
      </c>
      <c r="C10" s="8" t="s">
        <v>54</v>
      </c>
      <c r="D10" s="8" t="s">
        <v>55</v>
      </c>
      <c r="E10" s="22">
        <v>9.98</v>
      </c>
      <c r="F10" s="23">
        <f>IF(E10="",0,IF(E10&gt;$D$2,0,IF(E10&gt;=$F$2,($H$2*($D$2-E10)))))</f>
        <v>71.64948453608244</v>
      </c>
      <c r="G10" s="22">
        <v>9.9</v>
      </c>
      <c r="H10" s="23">
        <f>IF(G10="",0,IF(G10&gt;$D$2,0,IF(G10&gt;=$F$2,($H$2*($D$2-G10)))))</f>
        <v>75.773195876288625</v>
      </c>
      <c r="I10" s="24"/>
      <c r="J10" s="25">
        <f>IF(I10="",0,IF(I10&gt;$D$2,0,IF(I10&gt;=$F$2,($H$2*($D$2-I10)))))</f>
        <v>0</v>
      </c>
      <c r="K10" s="24"/>
      <c r="L10" s="25">
        <f>IF(K10="",0,IF(K10&gt;$D$2,0,IF(K10&gt;=$F$2,($H$2*($D$2-K10)))))</f>
        <v>0</v>
      </c>
      <c r="M10" s="24"/>
      <c r="N10" s="25">
        <f>IF(M10="",0,IF(M10&gt;$D$2,0,IF(M10&gt;=$F$2,($H$2*($D$2-M10)))))</f>
        <v>0</v>
      </c>
      <c r="O10" s="24"/>
      <c r="P10" s="25">
        <f>IF(O10="",0,IF(O10&gt;$D$2,0,IF(O10&gt;=$F$2,($H$2*($D$2-O10)))))</f>
        <v>0</v>
      </c>
      <c r="Q10" s="24"/>
      <c r="R10" s="25">
        <f>IF(Q10="",0,IF(Q10&gt;$D$2,0,IF(Q10&gt;=$F$2,($H$2*($D$2-Q10)))))</f>
        <v>0</v>
      </c>
      <c r="S10" s="25">
        <f>SUM(F10,H10,J10,L10,N10,P10)-MIN(F10,H10,L10,N10,P10)</f>
        <v>147.42268041237105</v>
      </c>
      <c r="T10" s="25">
        <f>S10+R10</f>
        <v>147.42268041237105</v>
      </c>
      <c r="V10" s="9" t="s">
        <v>20</v>
      </c>
      <c r="W10" s="9" t="s">
        <v>98</v>
      </c>
      <c r="X10" s="9" t="s">
        <v>28</v>
      </c>
      <c r="Y10" s="26"/>
      <c r="Z10" s="23">
        <f>IF(Y10="",0,IF(Y10&gt;$X$2,0,IF(Y10&gt;=$Z$2,($AB$2*($X$2-Y10)))))</f>
        <v>0</v>
      </c>
      <c r="AA10" s="26">
        <v>11.25</v>
      </c>
      <c r="AB10" s="23">
        <f>IF(AA10="",0,IF(AA10&gt;$X$2,0,IF(AA10&gt;=$Z$2,($AB$2*($X$2-AA10)))))</f>
        <v>13.197969543147199</v>
      </c>
      <c r="AC10" s="24">
        <v>10.82</v>
      </c>
      <c r="AD10" s="25">
        <f>IF(AC10="",0,IF(AC10&gt;$X$2,0,IF(AC10&gt;=$Z$2,($AB$2*($X$2-AC10)))))</f>
        <v>35.025380710659874</v>
      </c>
      <c r="AE10" s="24"/>
      <c r="AF10" s="27">
        <f>IF(AE10="",0,IF(AE10&gt;$X$2,0,IF(AE10&gt;=$Z$2,($AB$2*($X$2-AE10)))))</f>
        <v>0</v>
      </c>
      <c r="AG10" s="24">
        <v>10.37</v>
      </c>
      <c r="AH10" s="29">
        <f>IF(AG10="",0,IF(AG10&gt;$X$2,0,IF(AG10&gt;=$Z$2,($AB$2*($X$2-AG10)))))</f>
        <v>57.86802030456856</v>
      </c>
      <c r="AI10" s="24"/>
      <c r="AJ10" s="29">
        <f>IF(AI10="",0,IF(AI10&gt;$X$2,0,IF(AI10&gt;=$Z$2,($AB$2*($X$2-AI10)))))</f>
        <v>0</v>
      </c>
      <c r="AK10" s="24"/>
      <c r="AL10" s="29">
        <f>IF(AK10="",0,IF(AK10&gt;$X$2,0,IF(AK10&gt;=$Z$2,($AB$2*($X$2-AK10)))))</f>
        <v>0</v>
      </c>
      <c r="AM10" s="29">
        <f>SUM(Z10,AB10,AD10,AF10,AH10,AJ10)-MIN(Z10,AB10,AD10,AF10,AH10,AJ10)</f>
        <v>106.09137055837563</v>
      </c>
      <c r="AN10" s="29">
        <f>AM10+AL10</f>
        <v>106.09137055837563</v>
      </c>
      <c r="AP10" s="8" t="s">
        <v>70</v>
      </c>
      <c r="AQ10" s="8" t="s">
        <v>71</v>
      </c>
      <c r="AR10" s="8" t="s">
        <v>17</v>
      </c>
      <c r="AS10" s="22">
        <v>10.76</v>
      </c>
      <c r="AT10" s="23">
        <f>IF(AS10="",0,IF(AS10&gt;$AR$2,0,IF(AS10&lt;$AR$2,($AV$2*($AR$2-AS10)))))</f>
        <v>58.375634517766514</v>
      </c>
      <c r="AU10" s="22"/>
      <c r="AV10" s="27">
        <f>IF(AU10="",0,IF(AU10&gt;$AR$2,0,IF(AU10&gt;=$AT$2,($AV$2*($AR$2-AU10)))))</f>
        <v>0</v>
      </c>
      <c r="AW10" s="24">
        <v>10.53</v>
      </c>
      <c r="AX10" s="25">
        <f>IF(AW10="",0,IF(AW10&gt;$AR$2,0,IF(AW10&gt;=$AT$2,($AV$2*($AR$2-AW10)))))</f>
        <v>70.050761421319834</v>
      </c>
      <c r="AY10" s="24"/>
      <c r="AZ10" s="25">
        <f>IF(AY10="",0,IF(AY10&gt;$AR$2,0,IF(AY10&gt;=$AT$2,($AV$2*($AR$2-AY10)))))</f>
        <v>0</v>
      </c>
      <c r="BA10" s="24">
        <v>9.86</v>
      </c>
      <c r="BB10" s="25">
        <f>IF(BA10="",0,IF(BA10&gt;$AR$2,0,IF(BA10&gt;=$AT$2,($AV$2*($AR$2-BA10)))))</f>
        <v>104.06091370558379</v>
      </c>
      <c r="BC10" s="24"/>
      <c r="BD10" s="25">
        <f>IF(BC10="",0,IF(BC10&gt;$AR$2,0,IF(BC10&gt;=$AT$2,($AV$2*($AR$2-BC10)))))</f>
        <v>0</v>
      </c>
      <c r="BE10" s="24"/>
      <c r="BF10" s="25">
        <f>IF(BE10="",0,IF(BE10&gt;$AR$2,0,IF(BE10&gt;=$AT$2,($AV$2*($AR$2-BE10)))))</f>
        <v>0</v>
      </c>
      <c r="BG10" s="25">
        <f>SUM(AT10,AV10,AX10,AZ10,BB10,BD10)-MIN(AT10,AV10,AX10,AZ10,BB10,BD10)</f>
        <v>232.48730964467012</v>
      </c>
      <c r="BH10" s="25">
        <f>BG10+BF10</f>
        <v>232.48730964467012</v>
      </c>
    </row>
    <row r="11" spans="1:60" x14ac:dyDescent="0.25">
      <c r="B11" s="8" t="s">
        <v>60</v>
      </c>
      <c r="C11" s="8" t="s">
        <v>61</v>
      </c>
      <c r="D11" s="8" t="s">
        <v>55</v>
      </c>
      <c r="E11" s="22">
        <v>11.09</v>
      </c>
      <c r="F11" s="23">
        <f>IF(E11="",0,IF(E11&gt;$D$2,0,IF(E11&gt;=$F$2,($H$2*($D$2-E11)))))</f>
        <v>14.432989690721621</v>
      </c>
      <c r="G11" s="22">
        <v>10.44</v>
      </c>
      <c r="H11" s="23">
        <f>IF(G11="",0,IF(G11&gt;$D$2,0,IF(G11&gt;=$F$2,($H$2*($D$2-G11)))))</f>
        <v>47.938144329896907</v>
      </c>
      <c r="I11" s="24"/>
      <c r="J11" s="25">
        <f>IF(I11="",0,IF(I11&gt;$D$2,0,IF(I11&gt;=$F$2,($H$2*($D$2-I11)))))</f>
        <v>0</v>
      </c>
      <c r="K11" s="24"/>
      <c r="L11" s="25">
        <f>IF(K11="",0,IF(K11&gt;$D$2,0,IF(K11&gt;=$F$2,($H$2*($D$2-K11)))))</f>
        <v>0</v>
      </c>
      <c r="M11" s="24">
        <v>10.14</v>
      </c>
      <c r="N11" s="25">
        <f>IF(M11="",0,IF(M11&gt;$D$2,0,IF(M11&gt;=$F$2,($H$2*($D$2-M11)))))</f>
        <v>63.402061855670055</v>
      </c>
      <c r="O11" s="24"/>
      <c r="P11" s="25">
        <f>IF(O11="",0,IF(O11&gt;$D$2,0,IF(O11&gt;=$F$2,($H$2*($D$2-O11)))))</f>
        <v>0</v>
      </c>
      <c r="Q11" s="24"/>
      <c r="R11" s="25">
        <f>IF(Q11="",0,IF(Q11&gt;$D$2,0,IF(Q11&gt;=$F$2,($H$2*($D$2-Q11)))))</f>
        <v>0</v>
      </c>
      <c r="S11" s="25">
        <f>SUM(F11,H11,J11,L11,N11,P11)-MIN(F11,H11,L11,N11,P11)</f>
        <v>125.77319587628858</v>
      </c>
      <c r="T11" s="25">
        <f>S11+R11</f>
        <v>125.77319587628858</v>
      </c>
      <c r="V11" s="8" t="s">
        <v>12</v>
      </c>
      <c r="W11" s="8" t="s">
        <v>209</v>
      </c>
      <c r="X11" s="8" t="s">
        <v>14</v>
      </c>
      <c r="Y11" s="7"/>
      <c r="Z11" s="23">
        <f>IF(Y11="",0,IF(Y11&gt;$X$2,0,IF(Y11&gt;=$Z$2,($AB$2*($X$2-Y11)))))</f>
        <v>0</v>
      </c>
      <c r="AA11" s="7"/>
      <c r="AB11" s="23">
        <f>IF(AA11="",0,IF(AA11&gt;$X$2,0,IF(AA11&gt;=$Z$2,($AB$2*($X$2-AA11)))))</f>
        <v>0</v>
      </c>
      <c r="AC11" s="7">
        <v>10.57</v>
      </c>
      <c r="AD11" s="25">
        <f>IF(AC11="",0,IF(AC11&gt;$X$2,0,IF(AC11&gt;=$Z$2,($AB$2*($X$2-AC11)))))</f>
        <v>47.715736040609116</v>
      </c>
      <c r="AE11" s="7">
        <v>10.46</v>
      </c>
      <c r="AF11" s="27">
        <f>IF(AE11="",0,IF(AE11&gt;$X$2,0,IF(AE11&gt;=$Z$2,($AB$2*($X$2-AE11)))))</f>
        <v>53.299492385786756</v>
      </c>
      <c r="AG11" s="7"/>
      <c r="AH11" s="29">
        <f>IF(AG11="",0,IF(AG11&gt;$X$2,0,IF(AG11&gt;=$Z$2,($AB$2*($X$2-AG11)))))</f>
        <v>0</v>
      </c>
      <c r="AI11" s="7"/>
      <c r="AJ11" s="29">
        <f>IF(AI11="",0,IF(AI11&gt;$X$2,0,IF(AI11&gt;=$Z$2,($AB$2*($X$2-AI11)))))</f>
        <v>0</v>
      </c>
      <c r="AK11" s="7"/>
      <c r="AL11" s="29">
        <f>IF(AK11="",0,IF(AK11&gt;$X$2,0,IF(AK11&gt;=$Z$2,($AB$2*($X$2-AK11)))))</f>
        <v>0</v>
      </c>
      <c r="AM11" s="29">
        <f>SUM(Z11,AB11,AD11,AF11,AH11,AJ11)-MIN(Z11,AB11,AD11,AF11,AH11,AJ11)</f>
        <v>101.01522842639588</v>
      </c>
      <c r="AN11" s="29">
        <f>AM11+AL11</f>
        <v>101.01522842639588</v>
      </c>
      <c r="AP11" s="9" t="s">
        <v>100</v>
      </c>
      <c r="AQ11" s="9" t="s">
        <v>59</v>
      </c>
      <c r="AR11" s="9" t="s">
        <v>55</v>
      </c>
      <c r="AS11" s="26"/>
      <c r="AT11" s="23">
        <f>IF(AS11="",0,IF(AS11&gt;$AR$2,0,IF(AS11&lt;$AR$2,($AV$2*($AR$2-AS11)))))</f>
        <v>0</v>
      </c>
      <c r="AU11" s="26">
        <v>11.23</v>
      </c>
      <c r="AV11" s="27">
        <f>IF(AU11="",0,IF(AU11&gt;$AR$2,0,IF(AU11&gt;=$AT$2,($AV$2*($AR$2-AU11)))))</f>
        <v>34.517766497461913</v>
      </c>
      <c r="AW11" s="24">
        <v>11.06</v>
      </c>
      <c r="AX11" s="25">
        <f>IF(AW11="",0,IF(AW11&gt;$AR$2,0,IF(AW11&gt;=$AT$2,($AV$2*($AR$2-AW11)))))</f>
        <v>43.14720812182739</v>
      </c>
      <c r="AY11" s="24">
        <v>10.76</v>
      </c>
      <c r="AZ11" s="25">
        <f>IF(AY11="",0,IF(AY11&gt;$AR$2,0,IF(AY11&gt;=$AT$2,($AV$2*($AR$2-AY11)))))</f>
        <v>58.375634517766514</v>
      </c>
      <c r="BA11" s="24">
        <v>10.55</v>
      </c>
      <c r="BB11" s="25">
        <f>IF(BA11="",0,IF(BA11&gt;$AR$2,0,IF(BA11&gt;=$AT$2,($AV$2*($AR$2-BA11)))))</f>
        <v>69.035532994923827</v>
      </c>
      <c r="BC11" s="24"/>
      <c r="BD11" s="25">
        <f>IF(BC11="",0,IF(BC11&gt;$AR$2,0,IF(BC11&gt;=$AT$2,($AV$2*($AR$2-BC11)))))</f>
        <v>0</v>
      </c>
      <c r="BE11" s="24"/>
      <c r="BF11" s="25">
        <f>IF(BE11="",0,IF(BE11&gt;$AR$2,0,IF(BE11&gt;=$AT$2,($AV$2*($AR$2-BE11)))))</f>
        <v>0</v>
      </c>
      <c r="BG11" s="25">
        <f>SUM(AT11,AV11,AX11,AZ11,BB11,BD11)-MIN(AT11,AV11,AX11,AZ11,BB11,BD11)</f>
        <v>205.07614213197962</v>
      </c>
      <c r="BH11" s="25">
        <f>BG11+BF11</f>
        <v>205.07614213197962</v>
      </c>
    </row>
    <row r="12" spans="1:60" x14ac:dyDescent="0.25">
      <c r="B12" s="8" t="s">
        <v>62</v>
      </c>
      <c r="C12" s="8" t="s">
        <v>63</v>
      </c>
      <c r="D12" s="8" t="s">
        <v>55</v>
      </c>
      <c r="E12" s="22">
        <v>11.11</v>
      </c>
      <c r="F12" s="23">
        <f>IF(E12="",0,IF(E12&gt;$D$2,0,IF(E12&gt;=$F$2,($H$2*($D$2-E12)))))</f>
        <v>13.402061855670096</v>
      </c>
      <c r="G12" s="22">
        <v>10.58</v>
      </c>
      <c r="H12" s="23">
        <f>IF(G12="",0,IF(G12&gt;$D$2,0,IF(G12&gt;=$F$2,($H$2*($D$2-G12)))))</f>
        <v>40.721649484536051</v>
      </c>
      <c r="I12" s="24">
        <v>10.94</v>
      </c>
      <c r="J12" s="25">
        <f>IF(I12="",0,IF(I12&gt;$D$2,0,IF(I12&gt;=$F$2,($H$2*($D$2-I12)))))</f>
        <v>22.16494845360824</v>
      </c>
      <c r="K12" s="24">
        <v>10.65</v>
      </c>
      <c r="L12" s="25">
        <f>IF(K12="",0,IF(K12&gt;$D$2,0,IF(K12&gt;=$F$2,($H$2*($D$2-K12)))))</f>
        <v>37.113402061855624</v>
      </c>
      <c r="M12" s="24"/>
      <c r="N12" s="25">
        <f>IF(M12="",0,IF(M12&gt;$D$2,0,IF(M12&gt;=$F$2,($H$2*($D$2-M12)))))</f>
        <v>0</v>
      </c>
      <c r="O12" s="24"/>
      <c r="P12" s="25">
        <f>IF(O12="",0,IF(O12&gt;$D$2,0,IF(O12&gt;=$F$2,($H$2*($D$2-O12)))))</f>
        <v>0</v>
      </c>
      <c r="Q12" s="24"/>
      <c r="R12" s="25">
        <f>IF(Q12="",0,IF(Q12&gt;$D$2,0,IF(Q12&gt;=$F$2,($H$2*($D$2-Q12)))))</f>
        <v>0</v>
      </c>
      <c r="S12" s="25">
        <f>SUM(F12,H12,J12,L12,N12,P12)-MIN(F12,H12,L12,N12,P12)</f>
        <v>113.40206185567001</v>
      </c>
      <c r="T12" s="25">
        <f>S12+R12</f>
        <v>113.40206185567001</v>
      </c>
      <c r="V12" s="7" t="s">
        <v>283</v>
      </c>
      <c r="W12" s="7" t="s">
        <v>284</v>
      </c>
      <c r="X12" s="7" t="s">
        <v>277</v>
      </c>
      <c r="Y12" s="7"/>
      <c r="Z12" s="23">
        <f>IF(Y12="",0,IF(Y12&gt;$X$2,0,IF(Y12&gt;=$Z$2,($AB$2*($X$2-Y12)))))</f>
        <v>0</v>
      </c>
      <c r="AA12" s="7"/>
      <c r="AB12" s="23">
        <f>IF(AA12="",0,IF(AA12&gt;$X$2,0,IF(AA12&gt;=$Z$2,($AB$2*($X$2-AA12)))))</f>
        <v>0</v>
      </c>
      <c r="AC12" s="7"/>
      <c r="AD12" s="25">
        <f>IF(AC12="",0,IF(AC12&gt;$X$2,0,IF(AC12&gt;=$Z$2,($AB$2*($X$2-AC12)))))</f>
        <v>0</v>
      </c>
      <c r="AE12" s="7">
        <v>9.9</v>
      </c>
      <c r="AF12" s="27">
        <f>IF(AE12="",0,IF(AE12&gt;$X$2,0,IF(AE12&gt;=$Z$2,($AB$2*($X$2-AE12)))))</f>
        <v>81.725888324873068</v>
      </c>
      <c r="AG12" s="7"/>
      <c r="AH12" s="29">
        <f>IF(AG12="",0,IF(AG12&gt;$X$2,0,IF(AG12&gt;=$Z$2,($AB$2*($X$2-AG12)))))</f>
        <v>0</v>
      </c>
      <c r="AI12" s="7"/>
      <c r="AJ12" s="29">
        <f>IF(AI12="",0,IF(AI12&gt;$X$2,0,IF(AI12&gt;=$Z$2,($AB$2*($X$2-AI12)))))</f>
        <v>0</v>
      </c>
      <c r="AK12" s="7"/>
      <c r="AL12" s="29">
        <f>IF(AK12="",0,IF(AK12&gt;$X$2,0,IF(AK12&gt;=$Z$2,($AB$2*($X$2-AK12)))))</f>
        <v>0</v>
      </c>
      <c r="AM12" s="29">
        <f>SUM(Z12,AB12,AD12,AF12,AH12,AJ12)-MIN(Z12,AB12,AD12,AF12,AH12,AJ12)</f>
        <v>81.725888324873068</v>
      </c>
      <c r="AN12" s="29">
        <f>AM12+AL12</f>
        <v>81.725888324873068</v>
      </c>
      <c r="AP12" s="8" t="s">
        <v>24</v>
      </c>
      <c r="AQ12" s="8" t="s">
        <v>75</v>
      </c>
      <c r="AR12" s="8" t="s">
        <v>11</v>
      </c>
      <c r="AS12" s="22">
        <v>11.26</v>
      </c>
      <c r="AT12" s="23">
        <f>IF(AS12="",0,IF(AS12&gt;$AR$2,0,IF(AS12&lt;$AR$2,($AV$2*($AR$2-AS12)))))</f>
        <v>32.994923857868038</v>
      </c>
      <c r="AU12" s="22">
        <v>10.64</v>
      </c>
      <c r="AV12" s="27">
        <f>IF(AU12="",0,IF(AU12&gt;$AR$2,0,IF(AU12&gt;=$AT$2,($AV$2*($AR$2-AU12)))))</f>
        <v>64.467005076142101</v>
      </c>
      <c r="AW12" s="24"/>
      <c r="AX12" s="25">
        <f>IF(AW12="",0,IF(AW12&gt;$AR$2,0,IF(AW12&gt;=$AT$2,($AV$2*($AR$2-AW12)))))</f>
        <v>0</v>
      </c>
      <c r="AY12" s="24"/>
      <c r="AZ12" s="25">
        <f>IF(AY12="",0,IF(AY12&gt;$AR$2,0,IF(AY12&gt;=$AT$2,($AV$2*($AR$2-AY12)))))</f>
        <v>0</v>
      </c>
      <c r="BA12" s="24">
        <v>10.51</v>
      </c>
      <c r="BB12" s="25">
        <f>IF(BA12="",0,IF(BA12&gt;$AR$2,0,IF(BA12&gt;=$AT$2,($AV$2*($AR$2-BA12)))))</f>
        <v>71.065989847715755</v>
      </c>
      <c r="BC12" s="24"/>
      <c r="BD12" s="25">
        <f>IF(BC12="",0,IF(BC12&gt;$AR$2,0,IF(BC12&gt;=$AT$2,($AV$2*($AR$2-BC12)))))</f>
        <v>0</v>
      </c>
      <c r="BE12" s="24"/>
      <c r="BF12" s="25">
        <f>IF(BE12="",0,IF(BE12&gt;$AR$2,0,IF(BE12&gt;=$AT$2,($AV$2*($AR$2-BE12)))))</f>
        <v>0</v>
      </c>
      <c r="BG12" s="25">
        <f>SUM(AT12,AV12,AX12,AZ12,BB12,BD12)-MIN(AT12,AV12,AX12,AZ12,BB12,BD12)</f>
        <v>168.52791878172587</v>
      </c>
      <c r="BH12" s="25">
        <f>BG12+BF12</f>
        <v>168.52791878172587</v>
      </c>
    </row>
    <row r="13" spans="1:60" s="2" customFormat="1" x14ac:dyDescent="0.25">
      <c r="B13" s="8" t="s">
        <v>70</v>
      </c>
      <c r="C13" s="8" t="s">
        <v>261</v>
      </c>
      <c r="D13" s="8" t="s">
        <v>28</v>
      </c>
      <c r="E13" s="22"/>
      <c r="F13" s="23">
        <f>IF(E13="",0,IF(E13&gt;$D$2,0,IF(E13&gt;=$F$2,($H$2*($D$2-E13)))))</f>
        <v>0</v>
      </c>
      <c r="G13" s="22"/>
      <c r="H13" s="23">
        <f>IF(G13="",0,IF(G13&gt;$D$2,0,IF(G13&gt;=$F$2,($H$2*($D$2-G13)))))</f>
        <v>0</v>
      </c>
      <c r="I13" s="24">
        <v>10.77</v>
      </c>
      <c r="J13" s="25">
        <f>IF(I13="",0,IF(I13&gt;$D$2,0,IF(I13&gt;=$F$2,($H$2*($D$2-I13)))))</f>
        <v>30.927835051546381</v>
      </c>
      <c r="K13" s="26">
        <v>10.73</v>
      </c>
      <c r="L13" s="25">
        <f>IF(K13="",0,IF(K13&gt;$D$2,0,IF(K13&gt;=$F$2,($H$2*($D$2-K13)))))</f>
        <v>32.989690721649431</v>
      </c>
      <c r="M13" s="28"/>
      <c r="N13" s="25">
        <f>IF(M13="",0,IF(M13&gt;$D$2,0,IF(M13&gt;=$F$2,($H$2*($D$2-M13)))))</f>
        <v>0</v>
      </c>
      <c r="O13" s="28"/>
      <c r="P13" s="25">
        <f>IF(O13="",0,IF(O13&gt;$D$2,0,IF(O13&gt;=$F$2,($H$2*($D$2-O13)))))</f>
        <v>0</v>
      </c>
      <c r="Q13" s="28"/>
      <c r="R13" s="25">
        <f>IF(Q13="",0,IF(Q13&gt;$D$2,0,IF(Q13&gt;=$F$2,($H$2*($D$2-Q13)))))</f>
        <v>0</v>
      </c>
      <c r="S13" s="25">
        <f>SUM(F13,H13,J13,L13,N13,P13)-MIN(F13,H13,L13,N13,P13)</f>
        <v>63.917525773195813</v>
      </c>
      <c r="T13" s="25">
        <f>S13+R13</f>
        <v>63.917525773195813</v>
      </c>
      <c r="U13" s="19"/>
      <c r="V13" s="7" t="s">
        <v>79</v>
      </c>
      <c r="W13" s="7" t="s">
        <v>285</v>
      </c>
      <c r="X13" s="7" t="s">
        <v>277</v>
      </c>
      <c r="Y13" s="7"/>
      <c r="Z13" s="23">
        <f>IF(Y13="",0,IF(Y13&gt;$X$2,0,IF(Y13&gt;=$Z$2,($AB$2*($X$2-Y13)))))</f>
        <v>0</v>
      </c>
      <c r="AA13" s="7"/>
      <c r="AB13" s="23">
        <f>IF(AA13="",0,IF(AA13&gt;$X$2,0,IF(AA13&gt;=$Z$2,($AB$2*($X$2-AA13)))))</f>
        <v>0</v>
      </c>
      <c r="AC13" s="7"/>
      <c r="AD13" s="25">
        <f>IF(AC13="",0,IF(AC13&gt;$X$2,0,IF(AC13&gt;=$Z$2,($AB$2*($X$2-AC13)))))</f>
        <v>0</v>
      </c>
      <c r="AE13" s="7">
        <v>10.210000000000001</v>
      </c>
      <c r="AF13" s="27">
        <f>IF(AE13="",0,IF(AE13&gt;$X$2,0,IF(AE13&gt;=$Z$2,($AB$2*($X$2-AE13)))))</f>
        <v>65.989847715735991</v>
      </c>
      <c r="AG13" s="7"/>
      <c r="AH13" s="29">
        <f>IF(AG13="",0,IF(AG13&gt;$X$2,0,IF(AG13&gt;=$Z$2,($AB$2*($X$2-AG13)))))</f>
        <v>0</v>
      </c>
      <c r="AI13" s="7"/>
      <c r="AJ13" s="29">
        <f>IF(AI13="",0,IF(AI13&gt;$X$2,0,IF(AI13&gt;=$Z$2,($AB$2*($X$2-AI13)))))</f>
        <v>0</v>
      </c>
      <c r="AK13" s="7"/>
      <c r="AL13" s="29">
        <f>IF(AK13="",0,IF(AK13&gt;$X$2,0,IF(AK13&gt;=$Z$2,($AB$2*($X$2-AK13)))))</f>
        <v>0</v>
      </c>
      <c r="AM13" s="29">
        <f>SUM(Z13,AB13,AD13,AF13,AH13,AJ13)-MIN(Z13,AB13,AD13,AF13,AH13,AJ13)</f>
        <v>65.989847715735991</v>
      </c>
      <c r="AN13" s="29">
        <f>AM13+AL13</f>
        <v>65.989847715735991</v>
      </c>
      <c r="AP13" s="9" t="s">
        <v>70</v>
      </c>
      <c r="AQ13" s="9" t="s">
        <v>99</v>
      </c>
      <c r="AR13" s="9" t="s">
        <v>55</v>
      </c>
      <c r="AS13" s="26"/>
      <c r="AT13" s="23">
        <f>IF(AS13="",0,IF(AS13&gt;$AR$2,0,IF(AS13&lt;$AR$2,($AV$2*($AR$2-AS13)))))</f>
        <v>0</v>
      </c>
      <c r="AU13" s="26">
        <v>11.18</v>
      </c>
      <c r="AV13" s="27">
        <f>IF(AU13="",0,IF(AU13&gt;$AR$2,0,IF(AU13&gt;=$AT$2,($AV$2*($AR$2-AU13)))))</f>
        <v>37.055837563451796</v>
      </c>
      <c r="AW13" s="24">
        <v>11.4</v>
      </c>
      <c r="AX13" s="25">
        <f>IF(AW13="",0,IF(AW13&gt;$AR$2,0,IF(AW13&gt;=$AT$2,($AV$2*($AR$2-AW13)))))</f>
        <v>25.888324873096433</v>
      </c>
      <c r="AY13" s="24">
        <v>11.05</v>
      </c>
      <c r="AZ13" s="25">
        <f>IF(AY13="",0,IF(AY13&gt;$AR$2,0,IF(AY13&gt;=$AT$2,($AV$2*($AR$2-AY13)))))</f>
        <v>43.654822335025351</v>
      </c>
      <c r="BA13" s="24">
        <v>10.88</v>
      </c>
      <c r="BB13" s="25">
        <f>IF(BA13="",0,IF(BA13&gt;$AR$2,0,IF(BA13&gt;=$AT$2,($AV$2*($AR$2-BA13)))))</f>
        <v>52.284263959390827</v>
      </c>
      <c r="BC13" s="24"/>
      <c r="BD13" s="25">
        <f>IF(BC13="",0,IF(BC13&gt;$AR$2,0,IF(BC13&gt;=$AT$2,($AV$2*($AR$2-BC13)))))</f>
        <v>0</v>
      </c>
      <c r="BE13" s="24"/>
      <c r="BF13" s="25">
        <f>IF(BE13="",0,IF(BE13&gt;$AR$2,0,IF(BE13&gt;=$AT$2,($AV$2*($AR$2-BE13)))))</f>
        <v>0</v>
      </c>
      <c r="BG13" s="25">
        <f>SUM(AT13,AV13,AX13,AZ13,BB13,BD13)-MIN(AT13,AV13,AX13,AZ13,BB13,BD13)</f>
        <v>158.8832487309644</v>
      </c>
      <c r="BH13" s="25">
        <f>BG13+BF13</f>
        <v>158.8832487309644</v>
      </c>
    </row>
    <row r="14" spans="1:60" s="2" customFormat="1" x14ac:dyDescent="0.25">
      <c r="B14" s="9" t="s">
        <v>70</v>
      </c>
      <c r="C14" s="9" t="s">
        <v>91</v>
      </c>
      <c r="D14" s="9" t="s">
        <v>17</v>
      </c>
      <c r="E14" s="26"/>
      <c r="F14" s="23">
        <f>IF(E14="",0,IF(E14&gt;$D$2,0,IF(E14&gt;=$F$2,($H$2*($D$2-E14)))))</f>
        <v>0</v>
      </c>
      <c r="G14" s="26">
        <v>10.35</v>
      </c>
      <c r="H14" s="23">
        <f>IF(G14="",0,IF(G14&gt;$D$2,0,IF(G14&gt;=$F$2,($H$2*($D$2-G14)))))</f>
        <v>52.577319587628857</v>
      </c>
      <c r="I14" s="24"/>
      <c r="J14" s="25">
        <f>IF(I14="",0,IF(I14&gt;$D$2,0,IF(I14&gt;=$F$2,($H$2*($D$2-I14)))))</f>
        <v>0</v>
      </c>
      <c r="K14" s="24"/>
      <c r="L14" s="25">
        <f>IF(K14="",0,IF(K14&gt;$D$2,0,IF(K14&gt;=$F$2,($H$2*($D$2-K14)))))</f>
        <v>0</v>
      </c>
      <c r="M14" s="24"/>
      <c r="N14" s="25">
        <f>IF(M14="",0,IF(M14&gt;$D$2,0,IF(M14&gt;=$F$2,($H$2*($D$2-M14)))))</f>
        <v>0</v>
      </c>
      <c r="O14" s="24"/>
      <c r="P14" s="25">
        <f>IF(O14="",0,IF(O14&gt;$D$2,0,IF(O14&gt;=$F$2,($H$2*($D$2-O14)))))</f>
        <v>0</v>
      </c>
      <c r="Q14" s="24"/>
      <c r="R14" s="25">
        <f>IF(Q14="",0,IF(Q14&gt;$D$2,0,IF(Q14&gt;=$F$2,($H$2*($D$2-Q14)))))</f>
        <v>0</v>
      </c>
      <c r="S14" s="25">
        <f>SUM(F14,H14,J14,L14,N14,P14)-MIN(F14,H14,L14,N14,P14)</f>
        <v>52.577319587628857</v>
      </c>
      <c r="T14" s="25">
        <f>S14+R14</f>
        <v>52.577319587628857</v>
      </c>
      <c r="U14" s="4"/>
      <c r="V14" s="7" t="s">
        <v>66</v>
      </c>
      <c r="W14" s="7" t="s">
        <v>365</v>
      </c>
      <c r="X14" s="7" t="s">
        <v>95</v>
      </c>
      <c r="Y14" s="7"/>
      <c r="Z14" s="23">
        <f>IF(Y14="",0,IF(Y14&gt;$X$2,0,IF(Y14&gt;=$Z$2,($AB$2*($X$2-Y14)))))</f>
        <v>0</v>
      </c>
      <c r="AA14" s="7"/>
      <c r="AB14" s="23">
        <f>IF(AA14="",0,IF(AA14&gt;$X$2,0,IF(AA14&gt;=$Z$2,($AB$2*($X$2-AA14)))))</f>
        <v>0</v>
      </c>
      <c r="AC14" s="7"/>
      <c r="AD14" s="25">
        <f>IF(AC14="",0,IF(AC14&gt;$X$2,0,IF(AC14&gt;=$Z$2,($AB$2*($X$2-AC14)))))</f>
        <v>0</v>
      </c>
      <c r="AE14" s="7">
        <v>10.55</v>
      </c>
      <c r="AF14" s="27">
        <f>IF(AE14="",0,IF(AE14&gt;$X$2,0,IF(AE14&gt;=$Z$2,($AB$2*($X$2-AE14)))))</f>
        <v>48.73096446700503</v>
      </c>
      <c r="AG14" s="7"/>
      <c r="AH14" s="29">
        <f>IF(AG14="",0,IF(AG14&gt;$X$2,0,IF(AG14&gt;=$Z$2,($AB$2*($X$2-AG14)))))</f>
        <v>0</v>
      </c>
      <c r="AI14" s="7"/>
      <c r="AJ14" s="29">
        <f>IF(AI14="",0,IF(AI14&gt;$X$2,0,IF(AI14&gt;=$Z$2,($AB$2*($X$2-AI14)))))</f>
        <v>0</v>
      </c>
      <c r="AK14" s="7"/>
      <c r="AL14" s="29">
        <f>IF(AK14="",0,IF(AK14&gt;$X$2,0,IF(AK14&gt;=$Z$2,($AB$2*($X$2-AK14)))))</f>
        <v>0</v>
      </c>
      <c r="AM14" s="29">
        <f>SUM(Z14,AB14,AD14,AF14,AH14,AJ14)-MIN(Z14,AB14,AD14,AF14,AH14,AJ14)</f>
        <v>48.73096446700503</v>
      </c>
      <c r="AN14" s="29">
        <f>AM14+AL14</f>
        <v>48.73096446700503</v>
      </c>
      <c r="AP14" s="8" t="s">
        <v>271</v>
      </c>
      <c r="AQ14" s="8" t="s">
        <v>272</v>
      </c>
      <c r="AR14" s="8" t="s">
        <v>17</v>
      </c>
      <c r="AS14" s="7"/>
      <c r="AT14" s="23">
        <f>IF(AS14="",0,IF(AS14&gt;$AR$2,0,IF(AS14&lt;$AR$2,($AV$2*($AR$2-AS14)))))</f>
        <v>0</v>
      </c>
      <c r="AU14" s="7"/>
      <c r="AV14" s="27">
        <f>IF(AU14="",0,IF(AU14&gt;$AR$2,0,IF(AU14&gt;=$AT$2,($AV$2*($AR$2-AU14)))))</f>
        <v>0</v>
      </c>
      <c r="AW14" s="7">
        <v>10.67</v>
      </c>
      <c r="AX14" s="25">
        <f>IF(AW14="",0,IF(AW14&gt;$AR$2,0,IF(AW14&gt;=$AT$2,($AV$2*($AR$2-AW14)))))</f>
        <v>62.944162436548233</v>
      </c>
      <c r="AY14" s="7"/>
      <c r="AZ14" s="25">
        <f>IF(AY14="",0,IF(AY14&gt;$AR$2,0,IF(AY14&gt;=$AT$2,($AV$2*($AR$2-AY14)))))</f>
        <v>0</v>
      </c>
      <c r="BA14" s="7">
        <v>10.17</v>
      </c>
      <c r="BB14" s="25">
        <f>IF(BA14="",0,IF(BA14&gt;$AR$2,0,IF(BA14&gt;=$AT$2,($AV$2*($AR$2-BA14)))))</f>
        <v>88.324873096446709</v>
      </c>
      <c r="BC14" s="7"/>
      <c r="BD14" s="25">
        <f>IF(BC14="",0,IF(BC14&gt;$AR$2,0,IF(BC14&gt;=$AT$2,($AV$2*($AR$2-BC14)))))</f>
        <v>0</v>
      </c>
      <c r="BE14" s="7"/>
      <c r="BF14" s="25">
        <f>IF(BE14="",0,IF(BE14&gt;$AR$2,0,IF(BE14&gt;=$AT$2,($AV$2*($AR$2-BE14)))))</f>
        <v>0</v>
      </c>
      <c r="BG14" s="25">
        <f>SUM(AT14,AV14,AX14,AZ14,BB14,BD14)-MIN(AT14,AV14,AX14,AZ14,BB14,BD14)</f>
        <v>151.26903553299493</v>
      </c>
      <c r="BH14" s="25">
        <f>BG14+BF14</f>
        <v>151.26903553299493</v>
      </c>
    </row>
    <row r="15" spans="1:60" s="2" customFormat="1" x14ac:dyDescent="0.25">
      <c r="B15" s="9" t="s">
        <v>20</v>
      </c>
      <c r="C15" s="9" t="s">
        <v>92</v>
      </c>
      <c r="D15" s="9" t="s">
        <v>17</v>
      </c>
      <c r="E15" s="26"/>
      <c r="F15" s="23">
        <f>IF(E15="",0,IF(E15&gt;$D$2,0,IF(E15&gt;=$F$2,($H$2*($D$2-E15)))))</f>
        <v>0</v>
      </c>
      <c r="G15" s="26">
        <v>10.57</v>
      </c>
      <c r="H15" s="23">
        <f>IF(G15="",0,IF(G15&gt;$D$2,0,IF(G15&gt;=$F$2,($H$2*($D$2-G15)))))</f>
        <v>41.237113402061816</v>
      </c>
      <c r="I15" s="24"/>
      <c r="J15" s="25">
        <f>IF(I15="",0,IF(I15&gt;$D$2,0,IF(I15&gt;=$F$2,($H$2*($D$2-I15)))))</f>
        <v>0</v>
      </c>
      <c r="K15" s="24"/>
      <c r="L15" s="25">
        <f>IF(K15="",0,IF(K15&gt;$D$2,0,IF(K15&gt;=$F$2,($H$2*($D$2-K15)))))</f>
        <v>0</v>
      </c>
      <c r="M15" s="24"/>
      <c r="N15" s="25">
        <f>IF(M15="",0,IF(M15&gt;$D$2,0,IF(M15&gt;=$F$2,($H$2*($D$2-M15)))))</f>
        <v>0</v>
      </c>
      <c r="O15" s="24"/>
      <c r="P15" s="25">
        <f>IF(O15="",0,IF(O15&gt;$D$2,0,IF(O15&gt;=$F$2,($H$2*($D$2-O15)))))</f>
        <v>0</v>
      </c>
      <c r="Q15" s="24"/>
      <c r="R15" s="25">
        <f>IF(Q15="",0,IF(Q15&gt;$D$2,0,IF(Q15&gt;=$F$2,($H$2*($D$2-Q15)))))</f>
        <v>0</v>
      </c>
      <c r="S15" s="25">
        <f>SUM(F15,H15,J15,L15,N15,P15)-MIN(F15,H15,L15,N15,P15)</f>
        <v>41.237113402061816</v>
      </c>
      <c r="T15" s="25">
        <f>S15+R15</f>
        <v>41.237113402061816</v>
      </c>
      <c r="U15" s="4"/>
      <c r="V15" s="8" t="s">
        <v>18</v>
      </c>
      <c r="W15" s="8" t="s">
        <v>64</v>
      </c>
      <c r="X15" s="8" t="s">
        <v>17</v>
      </c>
      <c r="Y15" s="22">
        <v>10.6</v>
      </c>
      <c r="Z15" s="23">
        <f>IF(Y15="",0,IF(Y15&gt;$X$2,0,IF(Y15&gt;=$Z$2,($AB$2*($X$2-Y15)))))</f>
        <v>46.19289340101524</v>
      </c>
      <c r="AA15" s="22"/>
      <c r="AB15" s="23">
        <f>IF(AA15="",0,IF(AA15&gt;$X$2,0,IF(AA15&gt;=$Z$2,($AB$2*($X$2-AA15)))))</f>
        <v>0</v>
      </c>
      <c r="AC15" s="24"/>
      <c r="AD15" s="25">
        <f>IF(AC15="",0,IF(AC15&gt;$X$2,0,IF(AC15&gt;=$Z$2,($AB$2*($X$2-AC15)))))</f>
        <v>0</v>
      </c>
      <c r="AE15" s="26"/>
      <c r="AF15" s="27">
        <f>IF(AE15="",0,IF(AE15&gt;$X$2,0,IF(AE15&gt;=$Z$2,($AB$2*($X$2-AE15)))))</f>
        <v>0</v>
      </c>
      <c r="AG15" s="28"/>
      <c r="AH15" s="29">
        <f>IF(AG15="",0,IF(AG15&gt;$X$2,0,IF(AG15&gt;=$Z$2,($AB$2*($X$2-AG15)))))</f>
        <v>0</v>
      </c>
      <c r="AI15" s="28"/>
      <c r="AJ15" s="29">
        <f>IF(AI15="",0,IF(AI15&gt;$X$2,0,IF(AI15&gt;=$Z$2,($AB$2*($X$2-AI15)))))</f>
        <v>0</v>
      </c>
      <c r="AK15" s="28"/>
      <c r="AL15" s="29">
        <f>IF(AK15="",0,IF(AK15&gt;$X$2,0,IF(AK15&gt;=$Z$2,($AB$2*($X$2-AK15)))))</f>
        <v>0</v>
      </c>
      <c r="AM15" s="29">
        <f>SUM(Z15,AB15,AD15,AF15,AH15,AJ15)-MIN(Z15,AB15,AD15,AF15,AH15,AJ15)</f>
        <v>46.19289340101524</v>
      </c>
      <c r="AN15" s="29">
        <f>AM15+AL15</f>
        <v>46.19289340101524</v>
      </c>
      <c r="AP15" s="8" t="s">
        <v>18</v>
      </c>
      <c r="AQ15" s="8" t="s">
        <v>73</v>
      </c>
      <c r="AR15" s="8" t="s">
        <v>28</v>
      </c>
      <c r="AS15" s="22">
        <v>11.07</v>
      </c>
      <c r="AT15" s="23">
        <f>IF(AS15="",0,IF(AS15&gt;$AR$2,0,IF(AS15&lt;$AR$2,($AV$2*($AR$2-AS15)))))</f>
        <v>42.639593908629429</v>
      </c>
      <c r="AU15" s="22">
        <v>10.95</v>
      </c>
      <c r="AV15" s="27">
        <f>IF(AU15="",0,IF(AU15&gt;$AR$2,0,IF(AU15&gt;=$AT$2,($AV$2*($AR$2-AU15)))))</f>
        <v>48.730964467005116</v>
      </c>
      <c r="AW15" s="24">
        <v>11.12</v>
      </c>
      <c r="AX15" s="25">
        <f>IF(AW15="",0,IF(AW15&gt;$AR$2,0,IF(AW15&gt;=$AT$2,($AV$2*($AR$2-AW15)))))</f>
        <v>40.101522842639639</v>
      </c>
      <c r="AY15" s="24"/>
      <c r="AZ15" s="25">
        <f>IF(AY15="",0,IF(AY15&gt;$AR$2,0,IF(AY15&gt;=$AT$2,($AV$2*($AR$2-AY15)))))</f>
        <v>0</v>
      </c>
      <c r="BA15" s="24"/>
      <c r="BB15" s="25">
        <f>IF(BA15="",0,IF(BA15&gt;$AR$2,0,IF(BA15&gt;=$AT$2,($AV$2*($AR$2-BA15)))))</f>
        <v>0</v>
      </c>
      <c r="BC15" s="24"/>
      <c r="BD15" s="25">
        <f>IF(BC15="",0,IF(BC15&gt;$AR$2,0,IF(BC15&gt;=$AT$2,($AV$2*($AR$2-BC15)))))</f>
        <v>0</v>
      </c>
      <c r="BE15" s="24"/>
      <c r="BF15" s="25">
        <f>IF(BE15="",0,IF(BE15&gt;$AR$2,0,IF(BE15&gt;=$AT$2,($AV$2*($AR$2-BE15)))))</f>
        <v>0</v>
      </c>
      <c r="BG15" s="25">
        <f>SUM(AT15,AV15,AX15,AZ15,BB15,BD15)-MIN(AT15,AV15,AX15,AZ15,BB15,BD15)</f>
        <v>131.47208121827418</v>
      </c>
      <c r="BH15" s="25">
        <f>BG15+BF15</f>
        <v>131.47208121827418</v>
      </c>
    </row>
    <row r="16" spans="1:60" s="2" customFormat="1" x14ac:dyDescent="0.25">
      <c r="B16" s="9" t="s">
        <v>262</v>
      </c>
      <c r="C16" s="9" t="s">
        <v>263</v>
      </c>
      <c r="D16" s="7" t="s">
        <v>277</v>
      </c>
      <c r="E16" s="7"/>
      <c r="F16" s="23">
        <f>IF(E16="",0,IF(E16&gt;$D$2,0,IF(E16&gt;=$F$2,($H$2*($D$2-E16)))))</f>
        <v>0</v>
      </c>
      <c r="G16" s="7"/>
      <c r="H16" s="23">
        <f>IF(G16="",0,IF(G16&gt;$D$2,0,IF(G16&gt;=$F$2,($H$2*($D$2-G16)))))</f>
        <v>0</v>
      </c>
      <c r="I16" s="7">
        <v>10.9</v>
      </c>
      <c r="J16" s="25">
        <f>IF(I16="",0,IF(I16&gt;$D$2,0,IF(I16&gt;=$F$2,($H$2*($D$2-I16)))))</f>
        <v>24.22680412371129</v>
      </c>
      <c r="K16" s="7"/>
      <c r="L16" s="25">
        <f>IF(K16="",0,IF(K16&gt;$D$2,0,IF(K16&gt;=$F$2,($H$2*($D$2-K16)))))</f>
        <v>0</v>
      </c>
      <c r="M16" s="7"/>
      <c r="N16" s="25">
        <f>IF(M16="",0,IF(M16&gt;$D$2,0,IF(M16&gt;=$F$2,($H$2*($D$2-M16)))))</f>
        <v>0</v>
      </c>
      <c r="O16" s="7"/>
      <c r="P16" s="25">
        <f>IF(O16="",0,IF(O16&gt;$D$2,0,IF(O16&gt;=$F$2,($H$2*($D$2-O16)))))</f>
        <v>0</v>
      </c>
      <c r="Q16" s="7"/>
      <c r="R16" s="25">
        <f>IF(Q16="",0,IF(Q16&gt;$D$2,0,IF(Q16&gt;=$F$2,($H$2*($D$2-Q16)))))</f>
        <v>0</v>
      </c>
      <c r="S16" s="25">
        <f>SUM(F16,H16,J16,L16,N16,P16)-MIN(F16,H16,L16,N16,P16)</f>
        <v>24.22680412371129</v>
      </c>
      <c r="T16" s="25">
        <f>S16+R16</f>
        <v>24.22680412371129</v>
      </c>
      <c r="U16" s="5"/>
      <c r="V16" s="7" t="s">
        <v>18</v>
      </c>
      <c r="W16" s="7" t="s">
        <v>286</v>
      </c>
      <c r="X16" s="7" t="s">
        <v>277</v>
      </c>
      <c r="Y16" s="7"/>
      <c r="Z16" s="23">
        <f>IF(Y16="",0,IF(Y16&gt;$X$2,0,IF(Y16&gt;=$Z$2,($AB$2*($X$2-Y16)))))</f>
        <v>0</v>
      </c>
      <c r="AA16" s="7"/>
      <c r="AB16" s="23">
        <f>IF(AA16="",0,IF(AA16&gt;$X$2,0,IF(AA16&gt;=$Z$2,($AB$2*($X$2-AA16)))))</f>
        <v>0</v>
      </c>
      <c r="AC16" s="7"/>
      <c r="AD16" s="25">
        <f>IF(AC16="",0,IF(AC16&gt;$X$2,0,IF(AC16&gt;=$Z$2,($AB$2*($X$2-AC16)))))</f>
        <v>0</v>
      </c>
      <c r="AE16" s="7">
        <v>10.73</v>
      </c>
      <c r="AF16" s="27">
        <f>IF(AE16="",0,IF(AE16&gt;$X$2,0,IF(AE16&gt;=$Z$2,($AB$2*($X$2-AE16)))))</f>
        <v>39.593908629441593</v>
      </c>
      <c r="AG16" s="7"/>
      <c r="AH16" s="29">
        <f>IF(AG16="",0,IF(AG16&gt;$X$2,0,IF(AG16&gt;=$Z$2,($AB$2*($X$2-AG16)))))</f>
        <v>0</v>
      </c>
      <c r="AI16" s="7"/>
      <c r="AJ16" s="29">
        <f>IF(AI16="",0,IF(AI16&gt;$X$2,0,IF(AI16&gt;=$Z$2,($AB$2*($X$2-AI16)))))</f>
        <v>0</v>
      </c>
      <c r="AK16" s="7"/>
      <c r="AL16" s="29">
        <f>IF(AK16="",0,IF(AK16&gt;$X$2,0,IF(AK16&gt;=$Z$2,($AB$2*($X$2-AK16)))))</f>
        <v>0</v>
      </c>
      <c r="AM16" s="29">
        <f>SUM(Z16,AB16,AD16,AF16,AH16,AJ16)-MIN(Z16,AB16,AD16,AF16,AH16,AJ16)</f>
        <v>39.593908629441593</v>
      </c>
      <c r="AN16" s="29">
        <f>AM16+AL16</f>
        <v>39.593908629441593</v>
      </c>
      <c r="AP16" s="8" t="s">
        <v>79</v>
      </c>
      <c r="AQ16" s="8" t="s">
        <v>44</v>
      </c>
      <c r="AR16" s="8" t="s">
        <v>11</v>
      </c>
      <c r="AS16" s="22">
        <v>11.58</v>
      </c>
      <c r="AT16" s="23">
        <f>IF(AS16="",0,IF(AS16&gt;$AR$2,0,IF(AS16&lt;$AR$2,($AV$2*($AR$2-AS16)))))</f>
        <v>16.751269035532999</v>
      </c>
      <c r="AU16" s="22">
        <v>10.99</v>
      </c>
      <c r="AV16" s="27">
        <f>IF(AU16="",0,IF(AU16&gt;$AR$2,0,IF(AU16&gt;=$AT$2,($AV$2*($AR$2-AU16)))))</f>
        <v>46.700507614213194</v>
      </c>
      <c r="AW16" s="24">
        <v>11.09</v>
      </c>
      <c r="AX16" s="25">
        <f>IF(AW16="",0,IF(AW16&gt;$AR$2,0,IF(AW16&gt;=$AT$2,($AV$2*($AR$2-AW16)))))</f>
        <v>41.624365482233515</v>
      </c>
      <c r="AY16" s="24"/>
      <c r="AZ16" s="25">
        <f>IF(AY16="",0,IF(AY16&gt;$AR$2,0,IF(AY16&gt;=$AT$2,($AV$2*($AR$2-AY16)))))</f>
        <v>0</v>
      </c>
      <c r="BA16" s="24"/>
      <c r="BB16" s="25">
        <f>IF(BA16="",0,IF(BA16&gt;$AR$2,0,IF(BA16&gt;=$AT$2,($AV$2*($AR$2-BA16)))))</f>
        <v>0</v>
      </c>
      <c r="BC16" s="24"/>
      <c r="BD16" s="25">
        <f>IF(BC16="",0,IF(BC16&gt;$AR$2,0,IF(BC16&gt;=$AT$2,($AV$2*($AR$2-BC16)))))</f>
        <v>0</v>
      </c>
      <c r="BE16" s="24"/>
      <c r="BF16" s="25">
        <f>IF(BE16="",0,IF(BE16&gt;$AR$2,0,IF(BE16&gt;=$AT$2,($AV$2*($AR$2-BE16)))))</f>
        <v>0</v>
      </c>
      <c r="BG16" s="25">
        <f>SUM(AT16,AV16,AX16,AZ16,BB16,BD16)-MIN(AT16,AV16,AX16,AZ16,BB16,BD16)</f>
        <v>105.07614213197971</v>
      </c>
      <c r="BH16" s="25">
        <f>BG16+BF16</f>
        <v>105.07614213197971</v>
      </c>
    </row>
    <row r="17" spans="2:60" x14ac:dyDescent="0.25">
      <c r="B17" s="9" t="s">
        <v>70</v>
      </c>
      <c r="C17" s="9" t="s">
        <v>93</v>
      </c>
      <c r="D17" s="9" t="s">
        <v>17</v>
      </c>
      <c r="E17" s="26"/>
      <c r="F17" s="23">
        <f>IF(E17="",0,IF(E17&gt;$D$2,0,IF(E17&gt;=$F$2,($H$2*($D$2-E17)))))</f>
        <v>0</v>
      </c>
      <c r="G17" s="26">
        <v>11.88</v>
      </c>
      <c r="H17" s="23">
        <f>IF(G17="",0,IF(G17&gt;$D$2,0,IF(G17&gt;=$F$2,($H$2*($D$2-G17)))))</f>
        <v>0</v>
      </c>
      <c r="I17" s="24"/>
      <c r="J17" s="25">
        <f>IF(I17="",0,IF(I17&gt;$D$2,0,IF(I17&gt;=$F$2,($H$2*($D$2-I17)))))</f>
        <v>0</v>
      </c>
      <c r="K17" s="24"/>
      <c r="L17" s="25">
        <f>IF(K17="",0,IF(K17&gt;$D$2,0,IF(K17&gt;=$F$2,($H$2*($D$2-K17)))))</f>
        <v>0</v>
      </c>
      <c r="M17" s="24"/>
      <c r="N17" s="25">
        <f>IF(M17="",0,IF(M17&gt;$D$2,0,IF(M17&gt;=$F$2,($H$2*($D$2-M17)))))</f>
        <v>0</v>
      </c>
      <c r="O17" s="24"/>
      <c r="P17" s="25">
        <f>IF(O17="",0,IF(O17&gt;$D$2,0,IF(O17&gt;=$F$2,($H$2*($D$2-O17)))))</f>
        <v>0</v>
      </c>
      <c r="Q17" s="24"/>
      <c r="R17" s="25">
        <f>IF(Q17="",0,IF(Q17&gt;$D$2,0,IF(Q17&gt;=$F$2,($H$2*($D$2-Q17)))))</f>
        <v>0</v>
      </c>
      <c r="S17" s="25">
        <f>SUM(F17,H17,J17,L17,N17,P17)-MIN(F17,H17,L17,N17,P17)</f>
        <v>0</v>
      </c>
      <c r="T17" s="25">
        <f>S17+R17</f>
        <v>0</v>
      </c>
      <c r="U17" s="6"/>
      <c r="V17" s="7" t="s">
        <v>60</v>
      </c>
      <c r="W17" s="7" t="s">
        <v>103</v>
      </c>
      <c r="X17" s="7" t="s">
        <v>28</v>
      </c>
      <c r="Y17" s="7"/>
      <c r="Z17" s="23">
        <f>IF(Y17="",0,IF(Y17&gt;$X$2,0,IF(Y17&gt;=$Z$2,($AB$2*($X$2-Y17)))))</f>
        <v>0</v>
      </c>
      <c r="AA17" s="7"/>
      <c r="AB17" s="23">
        <f>IF(AA17="",0,IF(AA17&gt;$X$2,0,IF(AA17&gt;=$Z$2,($AB$2*($X$2-AA17)))))</f>
        <v>0</v>
      </c>
      <c r="AC17" s="7"/>
      <c r="AD17" s="25">
        <f>IF(AC17="",0,IF(AC17&gt;$X$2,0,IF(AC17&gt;=$Z$2,($AB$2*($X$2-AC17)))))</f>
        <v>0</v>
      </c>
      <c r="AE17" s="7"/>
      <c r="AF17" s="27">
        <f>IF(AE17="",0,IF(AE17&gt;$X$2,0,IF(AE17&gt;=$Z$2,($AB$2*($X$2-AE17)))))</f>
        <v>0</v>
      </c>
      <c r="AG17" s="7">
        <v>10.88</v>
      </c>
      <c r="AH17" s="29">
        <f>IF(AG17="",0,IF(AG17&gt;$X$2,0,IF(AG17&gt;=$Z$2,($AB$2*($X$2-AG17)))))</f>
        <v>31.979695431472035</v>
      </c>
      <c r="AI17" s="7"/>
      <c r="AJ17" s="29">
        <f>IF(AI17="",0,IF(AI17&gt;$X$2,0,IF(AI17&gt;=$Z$2,($AB$2*($X$2-AI17)))))</f>
        <v>0</v>
      </c>
      <c r="AK17" s="7"/>
      <c r="AL17" s="29">
        <f>IF(AK17="",0,IF(AK17&gt;$X$2,0,IF(AK17&gt;=$Z$2,($AB$2*($X$2-AK17)))))</f>
        <v>0</v>
      </c>
      <c r="AM17" s="29">
        <f>SUM(Z17,AB17,AD17,AF17,AH17,AJ17)-MIN(Z17,AB17,AD17,AF17,AH17,AJ17)</f>
        <v>31.979695431472035</v>
      </c>
      <c r="AN17" s="29">
        <f>AM17+AL17</f>
        <v>31.979695431472035</v>
      </c>
      <c r="AP17" s="8" t="s">
        <v>43</v>
      </c>
      <c r="AQ17" s="8" t="s">
        <v>78</v>
      </c>
      <c r="AR17" s="8" t="s">
        <v>11</v>
      </c>
      <c r="AS17" s="22">
        <v>11.57</v>
      </c>
      <c r="AT17" s="23">
        <f>IF(AS17="",0,IF(AS17&gt;$AR$2,0,IF(AS17&lt;$AR$2,($AV$2*($AR$2-AS17)))))</f>
        <v>17.258883248730957</v>
      </c>
      <c r="AU17" s="22"/>
      <c r="AV17" s="27">
        <f>IF(AU17="",0,IF(AU17&gt;$AR$2,0,IF(AU17&gt;=$AT$2,($AV$2*($AR$2-AU17)))))</f>
        <v>0</v>
      </c>
      <c r="AW17" s="24"/>
      <c r="AX17" s="25">
        <f>IF(AW17="",0,IF(AW17&gt;$AR$2,0,IF(AW17&gt;=$AT$2,($AV$2*($AR$2-AW17)))))</f>
        <v>0</v>
      </c>
      <c r="AY17" s="24"/>
      <c r="AZ17" s="25">
        <f>IF(AY17="",0,IF(AY17&gt;$AR$2,0,IF(AY17&gt;=$AT$2,($AV$2*($AR$2-AY17)))))</f>
        <v>0</v>
      </c>
      <c r="BA17" s="24">
        <v>10.79</v>
      </c>
      <c r="BB17" s="25">
        <f>IF(BA17="",0,IF(BA17&gt;$AR$2,0,IF(BA17&gt;=$AT$2,($AV$2*($AR$2-BA17)))))</f>
        <v>56.852791878172638</v>
      </c>
      <c r="BC17" s="24"/>
      <c r="BD17" s="25">
        <f>IF(BC17="",0,IF(BC17&gt;$AR$2,0,IF(BC17&gt;=$AT$2,($AV$2*($AR$2-BC17)))))</f>
        <v>0</v>
      </c>
      <c r="BE17" s="24"/>
      <c r="BF17" s="25">
        <f>IF(BE17="",0,IF(BE17&gt;$AR$2,0,IF(BE17&gt;=$AT$2,($AV$2*($AR$2-BE17)))))</f>
        <v>0</v>
      </c>
      <c r="BG17" s="25">
        <f>SUM(AT17,AV17,AX17,AZ17,BB17,BD17)-MIN(AT17,AV17,AX17,AZ17,BB17,BD17)</f>
        <v>74.111675126903592</v>
      </c>
      <c r="BH17" s="25">
        <f>BG17+BF17</f>
        <v>74.111675126903592</v>
      </c>
    </row>
    <row r="18" spans="2:60" x14ac:dyDescent="0.25">
      <c r="B18" s="9" t="s">
        <v>31</v>
      </c>
      <c r="C18" s="9" t="s">
        <v>94</v>
      </c>
      <c r="D18" s="9" t="s">
        <v>95</v>
      </c>
      <c r="E18" s="26"/>
      <c r="F18" s="23">
        <f>IF(E18="",0,IF(E18&gt;$D$2,0,IF(E18&gt;=$F$2,($H$2*($D$2-E18)))))</f>
        <v>0</v>
      </c>
      <c r="G18" s="26">
        <v>11.89</v>
      </c>
      <c r="H18" s="23">
        <f>IF(G18="",0,IF(G18&gt;$D$2,0,IF(G18&gt;=$F$2,($H$2*($D$2-G18)))))</f>
        <v>0</v>
      </c>
      <c r="I18" s="24"/>
      <c r="J18" s="25">
        <f>IF(I18="",0,IF(I18&gt;$D$2,0,IF(I18&gt;=$F$2,($H$2*($D$2-I18)))))</f>
        <v>0</v>
      </c>
      <c r="K18" s="30"/>
      <c r="L18" s="25">
        <f>IF(K18="",0,IF(K18&gt;$D$2,0,IF(K18&gt;=$F$2,($H$2*($D$2-K18)))))</f>
        <v>0</v>
      </c>
      <c r="M18" s="30"/>
      <c r="N18" s="25">
        <f>IF(M18="",0,IF(M18&gt;$D$2,0,IF(M18&gt;=$F$2,($H$2*($D$2-M18)))))</f>
        <v>0</v>
      </c>
      <c r="O18" s="30"/>
      <c r="P18" s="25">
        <f>IF(O18="",0,IF(O18&gt;$D$2,0,IF(O18&gt;=$F$2,($H$2*($D$2-O18)))))</f>
        <v>0</v>
      </c>
      <c r="Q18" s="30"/>
      <c r="R18" s="25">
        <f>IF(Q18="",0,IF(Q18&gt;$D$2,0,IF(Q18&gt;=$F$2,($H$2*($D$2-Q18)))))</f>
        <v>0</v>
      </c>
      <c r="S18" s="25">
        <f>SUM(F18,H18,J18,L18,N18,P18)-MIN(F18,H18,L18,N18,P18)</f>
        <v>0</v>
      </c>
      <c r="T18" s="25">
        <f>S18+R18</f>
        <v>0</v>
      </c>
      <c r="U18" s="6"/>
      <c r="V18" s="7" t="s">
        <v>43</v>
      </c>
      <c r="W18" s="7" t="s">
        <v>209</v>
      </c>
      <c r="X18" s="7" t="s">
        <v>14</v>
      </c>
      <c r="Y18" s="7"/>
      <c r="Z18" s="23">
        <f>IF(Y18="",0,IF(Y18&gt;$X$2,0,IF(Y18&gt;=$Z$2,($AB$2*($X$2-Y18)))))</f>
        <v>0</v>
      </c>
      <c r="AA18" s="7"/>
      <c r="AB18" s="23">
        <f>IF(AA18="",0,IF(AA18&gt;$X$2,0,IF(AA18&gt;=$Z$2,($AB$2*($X$2-AA18)))))</f>
        <v>0</v>
      </c>
      <c r="AC18" s="7"/>
      <c r="AD18" s="25">
        <f>IF(AC18="",0,IF(AC18&gt;$X$2,0,IF(AC18&gt;=$Z$2,($AB$2*($X$2-AC18)))))</f>
        <v>0</v>
      </c>
      <c r="AE18" s="7">
        <v>11.02</v>
      </c>
      <c r="AF18" s="27">
        <f>IF(AE18="",0,IF(AE18&gt;$X$2,0,IF(AE18&gt;=$Z$2,($AB$2*($X$2-AE18)))))</f>
        <v>24.873096446700522</v>
      </c>
      <c r="AG18" s="7"/>
      <c r="AH18" s="29">
        <f>IF(AG18="",0,IF(AG18&gt;$X$2,0,IF(AG18&gt;=$Z$2,($AB$2*($X$2-AG18)))))</f>
        <v>0</v>
      </c>
      <c r="AI18" s="7"/>
      <c r="AJ18" s="29">
        <f>IF(AI18="",0,IF(AI18&gt;$X$2,0,IF(AI18&gt;=$Z$2,($AB$2*($X$2-AI18)))))</f>
        <v>0</v>
      </c>
      <c r="AK18" s="7"/>
      <c r="AL18" s="29">
        <f>IF(AK18="",0,IF(AK18&gt;$X$2,0,IF(AK18&gt;=$Z$2,($AB$2*($X$2-AK18)))))</f>
        <v>0</v>
      </c>
      <c r="AM18" s="29">
        <f>SUM(Z18,AB18,AD18,AF18,AH18,AJ18)-MIN(Z18,AB18,AD18,AF18,AH18,AJ18)</f>
        <v>24.873096446700522</v>
      </c>
      <c r="AN18" s="29">
        <f>AM18+AL18</f>
        <v>24.873096446700522</v>
      </c>
      <c r="AP18" s="8" t="s">
        <v>29</v>
      </c>
      <c r="AQ18" s="8" t="s">
        <v>30</v>
      </c>
      <c r="AR18" s="8" t="s">
        <v>14</v>
      </c>
      <c r="AS18" s="7"/>
      <c r="AT18" s="23">
        <f>IF(AS18="",0,IF(AS18&gt;$AR$2,0,IF(AS18&lt;$AR$2,($AV$2*($AR$2-AS18)))))</f>
        <v>0</v>
      </c>
      <c r="AU18" s="7"/>
      <c r="AV18" s="27">
        <f>IF(AU18="",0,IF(AU18&gt;$AR$2,0,IF(AU18&gt;=$AT$2,($AV$2*($AR$2-AU18)))))</f>
        <v>0</v>
      </c>
      <c r="AW18" s="7">
        <v>10.78</v>
      </c>
      <c r="AX18" s="25">
        <f>IF(AW18="",0,IF(AW18&gt;$AR$2,0,IF(AW18&gt;=$AT$2,($AV$2*($AR$2-AW18)))))</f>
        <v>57.360406091370592</v>
      </c>
      <c r="AY18" s="7"/>
      <c r="AZ18" s="25">
        <f>IF(AY18="",0,IF(AY18&gt;$AR$2,0,IF(AY18&gt;=$AT$2,($AV$2*($AR$2-AY18)))))</f>
        <v>0</v>
      </c>
      <c r="BA18" s="7"/>
      <c r="BB18" s="25">
        <f>IF(BA18="",0,IF(BA18&gt;$AR$2,0,IF(BA18&gt;=$AT$2,($AV$2*($AR$2-BA18)))))</f>
        <v>0</v>
      </c>
      <c r="BC18" s="7"/>
      <c r="BD18" s="25">
        <f>IF(BC18="",0,IF(BC18&gt;$AR$2,0,IF(BC18&gt;=$AT$2,($AV$2*($AR$2-BC18)))))</f>
        <v>0</v>
      </c>
      <c r="BE18" s="7"/>
      <c r="BF18" s="25">
        <f>IF(BE18="",0,IF(BE18&gt;$AR$2,0,IF(BE18&gt;=$AT$2,($AV$2*($AR$2-BE18)))))</f>
        <v>0</v>
      </c>
      <c r="BG18" s="25">
        <f>SUM(AT18,AV18,AX18,AZ18,BB18,BD18)-MIN(AT18,AV18,AX18,AZ18,BB18,BD18)</f>
        <v>57.360406091370592</v>
      </c>
      <c r="BH18" s="25">
        <f>BG18+BF18</f>
        <v>57.360406091370592</v>
      </c>
    </row>
    <row r="19" spans="2:60" x14ac:dyDescent="0.25">
      <c r="B19" s="7"/>
      <c r="C19" s="7"/>
      <c r="D19" s="7"/>
      <c r="E19" s="7"/>
      <c r="F19" s="23">
        <f t="shared" ref="F19:F20" si="0">IF(E19="",0,IF(E19&gt;$D$2,0,IF(E19&gt;=$F$2,($H$2*($D$2-E19)))))</f>
        <v>0</v>
      </c>
      <c r="G19" s="7"/>
      <c r="H19" s="23">
        <f t="shared" ref="H19:H20" si="1">IF(G19="",0,IF(G19&gt;$D$2,0,IF(G19&gt;=$F$2,($H$2*($D$2-G19)))))</f>
        <v>0</v>
      </c>
      <c r="I19" s="7"/>
      <c r="J19" s="25">
        <f t="shared" ref="J19:J20" si="2">IF(I19="",0,IF(I19&gt;$D$2,0,IF(I19&gt;=$F$2,($H$2*($D$2-I19)))))</f>
        <v>0</v>
      </c>
      <c r="K19" s="7"/>
      <c r="L19" s="25">
        <f t="shared" ref="L19:L20" si="3">IF(K19="",0,IF(K19&gt;$D$2,0,IF(K19&gt;=$F$2,($H$2*($D$2-K19)))))</f>
        <v>0</v>
      </c>
      <c r="M19" s="7"/>
      <c r="N19" s="25">
        <f t="shared" ref="N19:N20" si="4">IF(M19="",0,IF(M19&gt;$D$2,0,IF(M19&gt;=$F$2,($H$2*($D$2-M19)))))</f>
        <v>0</v>
      </c>
      <c r="O19" s="7"/>
      <c r="P19" s="25">
        <f t="shared" ref="P19:P20" si="5">IF(O19="",0,IF(O19&gt;$D$2,0,IF(O19&gt;=$F$2,($H$2*($D$2-O19)))))</f>
        <v>0</v>
      </c>
      <c r="Q19" s="7"/>
      <c r="R19" s="25">
        <f t="shared" ref="R19:R20" si="6">IF(Q19="",0,IF(Q19&gt;$D$2,0,IF(Q19&gt;=$F$2,($H$2*($D$2-Q19)))))</f>
        <v>0</v>
      </c>
      <c r="S19" s="25">
        <f t="shared" ref="S19:S20" si="7">SUM(F19,H19,J19,L19,N19,P19)-MIN(F19,H19,L19,N19,P19)</f>
        <v>0</v>
      </c>
      <c r="T19" s="25">
        <f t="shared" ref="T19:T20" si="8">S19+R19</f>
        <v>0</v>
      </c>
      <c r="U19" s="5"/>
      <c r="V19" s="8" t="s">
        <v>266</v>
      </c>
      <c r="W19" s="8" t="s">
        <v>267</v>
      </c>
      <c r="X19" s="8" t="s">
        <v>17</v>
      </c>
      <c r="Y19" s="7"/>
      <c r="Z19" s="23">
        <f>IF(Y19="",0,IF(Y19&gt;$X$2,0,IF(Y19&gt;=$Z$2,($AB$2*($X$2-Y19)))))</f>
        <v>0</v>
      </c>
      <c r="AA19" s="7"/>
      <c r="AB19" s="23">
        <f>IF(AA19="",0,IF(AA19&gt;$X$2,0,IF(AA19&gt;=$Z$2,($AB$2*($X$2-AA19)))))</f>
        <v>0</v>
      </c>
      <c r="AC19" s="54">
        <v>11.1</v>
      </c>
      <c r="AD19" s="25">
        <f>IF(AC19="",0,IF(AC19&gt;$X$2,0,IF(AC19&gt;=$Z$2,($AB$2*($X$2-AC19)))))</f>
        <v>20.812182741116761</v>
      </c>
      <c r="AE19" s="7"/>
      <c r="AF19" s="27">
        <f>IF(AE19="",0,IF(AE19&gt;$X$2,0,IF(AE19&gt;=$Z$2,($AB$2*($X$2-AE19)))))</f>
        <v>0</v>
      </c>
      <c r="AG19" s="7"/>
      <c r="AH19" s="29">
        <f>IF(AG19="",0,IF(AG19&gt;$X$2,0,IF(AG19&gt;=$Z$2,($AB$2*($X$2-AG19)))))</f>
        <v>0</v>
      </c>
      <c r="AI19" s="7"/>
      <c r="AJ19" s="29">
        <f>IF(AI19="",0,IF(AI19&gt;$X$2,0,IF(AI19&gt;=$Z$2,($AB$2*($X$2-AI19)))))</f>
        <v>0</v>
      </c>
      <c r="AK19" s="7"/>
      <c r="AL19" s="29">
        <f>IF(AK19="",0,IF(AK19&gt;$X$2,0,IF(AK19&gt;=$Z$2,($AB$2*($X$2-AK19)))))</f>
        <v>0</v>
      </c>
      <c r="AM19" s="29">
        <f>SUM(Z19,AB19,AD19,AF19,AH19,AJ19)-MIN(Z19,AB19,AD19,AF19,AH19,AJ19)</f>
        <v>20.812182741116761</v>
      </c>
      <c r="AN19" s="29">
        <f>AM19+AL19</f>
        <v>20.812182741116761</v>
      </c>
      <c r="AP19" s="9" t="s">
        <v>18</v>
      </c>
      <c r="AQ19" s="9" t="s">
        <v>73</v>
      </c>
      <c r="AR19" s="9" t="s">
        <v>28</v>
      </c>
      <c r="AS19" s="26"/>
      <c r="AT19" s="23">
        <f>IF(AS19="",0,IF(AS19&gt;$AR$2,0,IF(AS19&lt;$AR$2,($AV$2*($AR$2-AS19)))))</f>
        <v>0</v>
      </c>
      <c r="AU19" s="26">
        <v>10.95</v>
      </c>
      <c r="AV19" s="27">
        <f>IF(AU19="",0,IF(AU19&gt;$AR$2,0,IF(AU19&gt;=$AT$2,($AV$2*($AR$2-AU19)))))</f>
        <v>48.730964467005116</v>
      </c>
      <c r="AW19" s="24"/>
      <c r="AX19" s="25">
        <f>IF(AW19="",0,IF(AW19&gt;$AR$2,0,IF(AW19&gt;=$AT$2,($AV$2*($AR$2-AW19)))))</f>
        <v>0</v>
      </c>
      <c r="AY19" s="24"/>
      <c r="AZ19" s="25">
        <f>IF(AY19="",0,IF(AY19&gt;$AR$2,0,IF(AY19&gt;=$AT$2,($AV$2*($AR$2-AY19)))))</f>
        <v>0</v>
      </c>
      <c r="BA19" s="24"/>
      <c r="BB19" s="25">
        <f>IF(BA19="",0,IF(BA19&gt;$AR$2,0,IF(BA19&gt;=$AT$2,($AV$2*($AR$2-BA19)))))</f>
        <v>0</v>
      </c>
      <c r="BC19" s="24"/>
      <c r="BD19" s="25">
        <f>IF(BC19="",0,IF(BC19&gt;$AR$2,0,IF(BC19&gt;=$AT$2,($AV$2*($AR$2-BC19)))))</f>
        <v>0</v>
      </c>
      <c r="BE19" s="24"/>
      <c r="BF19" s="25">
        <f>IF(BE19="",0,IF(BE19&gt;$AR$2,0,IF(BE19&gt;=$AT$2,($AV$2*($AR$2-BE19)))))</f>
        <v>0</v>
      </c>
      <c r="BG19" s="25">
        <f>SUM(AT19,AV19,AX19,AZ19,BB19,BD19)-MIN(AT19,AV19,AX19,AZ19,BB19,BD19)</f>
        <v>48.730964467005116</v>
      </c>
      <c r="BH19" s="25">
        <f>BG19+BF19</f>
        <v>48.730964467005116</v>
      </c>
    </row>
    <row r="20" spans="2:60" x14ac:dyDescent="0.25">
      <c r="B20" s="7"/>
      <c r="C20" s="7"/>
      <c r="D20" s="7"/>
      <c r="E20" s="7"/>
      <c r="F20" s="23">
        <f t="shared" si="0"/>
        <v>0</v>
      </c>
      <c r="G20" s="7"/>
      <c r="H20" s="23">
        <f t="shared" si="1"/>
        <v>0</v>
      </c>
      <c r="I20" s="7"/>
      <c r="J20" s="25">
        <f t="shared" si="2"/>
        <v>0</v>
      </c>
      <c r="K20" s="7"/>
      <c r="L20" s="25">
        <f t="shared" si="3"/>
        <v>0</v>
      </c>
      <c r="M20" s="7"/>
      <c r="N20" s="25">
        <f t="shared" si="4"/>
        <v>0</v>
      </c>
      <c r="O20" s="7"/>
      <c r="P20" s="25">
        <f t="shared" si="5"/>
        <v>0</v>
      </c>
      <c r="Q20" s="7"/>
      <c r="R20" s="25">
        <f t="shared" si="6"/>
        <v>0</v>
      </c>
      <c r="S20" s="25">
        <f t="shared" si="7"/>
        <v>0</v>
      </c>
      <c r="T20" s="25">
        <f t="shared" si="8"/>
        <v>0</v>
      </c>
      <c r="U20" s="4"/>
      <c r="V20" s="8" t="s">
        <v>20</v>
      </c>
      <c r="W20" s="8" t="s">
        <v>268</v>
      </c>
      <c r="X20" s="8" t="s">
        <v>28</v>
      </c>
      <c r="Y20" s="7"/>
      <c r="Z20" s="23">
        <f>IF(Y20="",0,IF(Y20&gt;$X$2,0,IF(Y20&gt;=$Z$2,($AB$2*($X$2-Y20)))))</f>
        <v>0</v>
      </c>
      <c r="AA20" s="7"/>
      <c r="AB20" s="23">
        <f>IF(AA20="",0,IF(AA20&gt;$X$2,0,IF(AA20&gt;=$Z$2,($AB$2*($X$2-AA20)))))</f>
        <v>0</v>
      </c>
      <c r="AC20" s="54">
        <v>11.46</v>
      </c>
      <c r="AD20" s="25">
        <f>IF(AC20="",0,IF(AC20&gt;$X$2,0,IF(AC20&gt;=$Z$2,($AB$2*($X$2-AC20)))))</f>
        <v>2.538071065989794</v>
      </c>
      <c r="AE20" s="7">
        <v>11.7</v>
      </c>
      <c r="AF20" s="27">
        <f>IF(AE20="",0,IF(AE20&gt;$X$2,0,IF(AE20&gt;=$Z$2,($AB$2*($X$2-AE20)))))</f>
        <v>0</v>
      </c>
      <c r="AG20" s="7">
        <v>11.22</v>
      </c>
      <c r="AH20" s="29">
        <f>IF(AG20="",0,IF(AG20&gt;$X$2,0,IF(AG20&gt;=$Z$2,($AB$2*($X$2-AG20)))))</f>
        <v>14.720812182741074</v>
      </c>
      <c r="AI20" s="7"/>
      <c r="AJ20" s="29">
        <f>IF(AI20="",0,IF(AI20&gt;$X$2,0,IF(AI20&gt;=$Z$2,($AB$2*($X$2-AI20)))))</f>
        <v>0</v>
      </c>
      <c r="AK20" s="7"/>
      <c r="AL20" s="29">
        <f>IF(AK20="",0,IF(AK20&gt;$X$2,0,IF(AK20&gt;=$Z$2,($AB$2*($X$2-AK20)))))</f>
        <v>0</v>
      </c>
      <c r="AM20" s="29">
        <f>SUM(Z20,AB20,AD20,AF20,AH20,AJ20)-MIN(Z20,AB20,AD20,AF20,AH20,AJ20)</f>
        <v>17.258883248730868</v>
      </c>
      <c r="AN20" s="29">
        <f>AM20+AL20</f>
        <v>17.258883248730868</v>
      </c>
      <c r="AP20" s="9" t="s">
        <v>26</v>
      </c>
      <c r="AQ20" s="9" t="s">
        <v>27</v>
      </c>
      <c r="AR20" s="9" t="s">
        <v>14</v>
      </c>
      <c r="AS20" s="26"/>
      <c r="AT20" s="23">
        <f>IF(AS20="",0,IF(AS20&gt;$AR$2,0,IF(AS20&lt;$AR$2,($AV$2*($AR$2-AS20)))))</f>
        <v>0</v>
      </c>
      <c r="AU20" s="26">
        <v>11.01</v>
      </c>
      <c r="AV20" s="27">
        <f>IF(AU20="",0,IF(AU20&gt;$AR$2,0,IF(AU20&gt;=$AT$2,($AV$2*($AR$2-AU20)))))</f>
        <v>45.685279187817272</v>
      </c>
      <c r="AW20" s="24"/>
      <c r="AX20" s="25">
        <f>IF(AW20="",0,IF(AW20&gt;$AR$2,0,IF(AW20&gt;=$AT$2,($AV$2*($AR$2-AW20)))))</f>
        <v>0</v>
      </c>
      <c r="AY20" s="24"/>
      <c r="AZ20" s="25">
        <f>IF(AY20="",0,IF(AY20&gt;$AR$2,0,IF(AY20&gt;=$AT$2,($AV$2*($AR$2-AY20)))))</f>
        <v>0</v>
      </c>
      <c r="BA20" s="24"/>
      <c r="BB20" s="25">
        <f>IF(BA20="",0,IF(BA20&gt;$AR$2,0,IF(BA20&gt;=$AT$2,($AV$2*($AR$2-BA20)))))</f>
        <v>0</v>
      </c>
      <c r="BC20" s="24"/>
      <c r="BD20" s="25">
        <f>IF(BC20="",0,IF(BC20&gt;$AR$2,0,IF(BC20&gt;=$AT$2,($AV$2*($AR$2-BC20)))))</f>
        <v>0</v>
      </c>
      <c r="BE20" s="24"/>
      <c r="BF20" s="25">
        <f>IF(BE20="",0,IF(BE20&gt;$AR$2,0,IF(BE20&gt;=$AT$2,($AV$2*($AR$2-BE20)))))</f>
        <v>0</v>
      </c>
      <c r="BG20" s="25">
        <f>SUM(AT20,AV20,AX20,AZ20,BB20,BD20)-MIN(AT20,AV20,AX20,AZ20,BB20,BD20)</f>
        <v>45.685279187817272</v>
      </c>
      <c r="BH20" s="25">
        <f>BG20+BF20</f>
        <v>45.685279187817272</v>
      </c>
    </row>
    <row r="21" spans="2:60" s="3" customFormat="1" x14ac:dyDescent="0.25">
      <c r="F21" s="19"/>
      <c r="H21" s="19"/>
      <c r="J21" s="19"/>
      <c r="L21" s="19"/>
      <c r="N21" s="19"/>
      <c r="P21" s="19"/>
      <c r="R21" s="4"/>
      <c r="S21" s="4"/>
      <c r="T21" s="4"/>
      <c r="U21" s="4"/>
      <c r="V21" s="7" t="s">
        <v>84</v>
      </c>
      <c r="W21" s="7" t="s">
        <v>366</v>
      </c>
      <c r="X21" s="7" t="s">
        <v>28</v>
      </c>
      <c r="Y21" s="7"/>
      <c r="Z21" s="23">
        <f>IF(Y21="",0,IF(Y21&gt;$X$2,0,IF(Y21&gt;=$Z$2,($AB$2*($X$2-Y21)))))</f>
        <v>0</v>
      </c>
      <c r="AA21" s="7"/>
      <c r="AB21" s="23">
        <f>IF(AA21="",0,IF(AA21&gt;$X$2,0,IF(AA21&gt;=$Z$2,($AB$2*($X$2-AA21)))))</f>
        <v>0</v>
      </c>
      <c r="AC21" s="7"/>
      <c r="AD21" s="25">
        <f>IF(AC21="",0,IF(AC21&gt;$X$2,0,IF(AC21&gt;=$Z$2,($AB$2*($X$2-AC21)))))</f>
        <v>0</v>
      </c>
      <c r="AE21" s="7">
        <v>11.75</v>
      </c>
      <c r="AF21" s="27">
        <f>IF(AE21="",0,IF(AE21&gt;$X$2,0,IF(AE21&gt;=$Z$2,($AB$2*($X$2-AE21)))))</f>
        <v>0</v>
      </c>
      <c r="AG21" s="7">
        <v>11.38</v>
      </c>
      <c r="AH21" s="29">
        <f>IF(AG21="",0,IF(AG21&gt;$X$2,0,IF(AG21&gt;=$Z$2,($AB$2*($X$2-AG21)))))</f>
        <v>6.5989847715735541</v>
      </c>
      <c r="AI21" s="7"/>
      <c r="AJ21" s="29">
        <f>IF(AI21="",0,IF(AI21&gt;$X$2,0,IF(AI21&gt;=$Z$2,($AB$2*($X$2-AI21)))))</f>
        <v>0</v>
      </c>
      <c r="AK21" s="7"/>
      <c r="AL21" s="29">
        <f>IF(AK21="",0,IF(AK21&gt;$X$2,0,IF(AK21&gt;=$Z$2,($AB$2*($X$2-AK21)))))</f>
        <v>0</v>
      </c>
      <c r="AM21" s="29">
        <f>SUM(Z21,AB21,AD21,AF21,AH21,AJ21)-MIN(Z21,AB21,AD21,AF21,AH21,AJ21)</f>
        <v>6.5989847715735541</v>
      </c>
      <c r="AN21" s="29">
        <f>AM21+AL21</f>
        <v>6.5989847715735541</v>
      </c>
      <c r="AP21" s="7" t="s">
        <v>66</v>
      </c>
      <c r="AQ21" s="7" t="s">
        <v>365</v>
      </c>
      <c r="AR21" s="7" t="s">
        <v>95</v>
      </c>
      <c r="AS21" s="7"/>
      <c r="AT21" s="23">
        <f>IF(AS21="",0,IF(AS21&gt;$AR$2,0,IF(AS21&lt;$AR$2,($AV$2*($AR$2-AS21)))))</f>
        <v>0</v>
      </c>
      <c r="AU21" s="7"/>
      <c r="AV21" s="27">
        <f>IF(AU21="",0,IF(AU21&gt;$AR$2,0,IF(AU21&gt;=$AT$2,($AV$2*($AR$2-AU21)))))</f>
        <v>0</v>
      </c>
      <c r="AW21" s="7"/>
      <c r="AX21" s="25">
        <f>IF(AW21="",0,IF(AW21&gt;$AR$2,0,IF(AW21&gt;=$AT$2,($AV$2*($AR$2-AW21)))))</f>
        <v>0</v>
      </c>
      <c r="AY21" s="7"/>
      <c r="AZ21" s="25">
        <f>IF(AY21="",0,IF(AY21&gt;$AR$2,0,IF(AY21&gt;=$AT$2,($AV$2*($AR$2-AY21)))))</f>
        <v>0</v>
      </c>
      <c r="BA21" s="7">
        <v>11.12</v>
      </c>
      <c r="BB21" s="25">
        <f>IF(BA21="",0,IF(BA21&gt;$AR$2,0,IF(BA21&gt;=$AT$2,($AV$2*($AR$2-BA21)))))</f>
        <v>40.101522842639639</v>
      </c>
      <c r="BC21" s="7"/>
      <c r="BD21" s="25">
        <f>IF(BC21="",0,IF(BC21&gt;$AR$2,0,IF(BC21&gt;=$AT$2,($AV$2*($AR$2-BC21)))))</f>
        <v>0</v>
      </c>
      <c r="BE21" s="7"/>
      <c r="BF21" s="25">
        <f>IF(BE21="",0,IF(BE21&gt;$AR$2,0,IF(BE21&gt;=$AT$2,($AV$2*($AR$2-BE21)))))</f>
        <v>0</v>
      </c>
      <c r="BG21" s="25">
        <f>SUM(AT21,AV21,AX21,AZ21,BB21,BD21)-MIN(AT21,AV21,AX21,AZ21,BB21,BD21)</f>
        <v>40.101522842639639</v>
      </c>
      <c r="BH21" s="25">
        <f>BG21+BF21</f>
        <v>40.101522842639639</v>
      </c>
    </row>
    <row r="22" spans="2:60" x14ac:dyDescent="0.25">
      <c r="V22" s="8" t="s">
        <v>269</v>
      </c>
      <c r="W22" s="8" t="s">
        <v>270</v>
      </c>
      <c r="X22" s="8" t="s">
        <v>28</v>
      </c>
      <c r="Y22" s="7"/>
      <c r="Z22" s="23">
        <f>IF(Y22="",0,IF(Y22&gt;$X$2,0,IF(Y22&gt;=$Z$2,($AB$2*($X$2-Y22)))))</f>
        <v>0</v>
      </c>
      <c r="AA22" s="7"/>
      <c r="AB22" s="23">
        <f>IF(AA22="",0,IF(AA22&gt;$X$2,0,IF(AA22&gt;=$Z$2,($AB$2*($X$2-AA22)))))</f>
        <v>0</v>
      </c>
      <c r="AC22" s="54">
        <v>11.52</v>
      </c>
      <c r="AD22" s="25">
        <f>IF(AC22="",0,IF(AC22&gt;$X$2,0,IF(AC22&gt;=$Z$2,($AB$2*($X$2-AC22)))))</f>
        <v>0</v>
      </c>
      <c r="AE22" s="7"/>
      <c r="AF22" s="27">
        <f>IF(AE22="",0,IF(AE22&gt;$X$2,0,IF(AE22&gt;=$Z$2,($AB$2*($X$2-AE22)))))</f>
        <v>0</v>
      </c>
      <c r="AG22" s="7">
        <v>11.43</v>
      </c>
      <c r="AH22" s="29">
        <f>IF(AG22="",0,IF(AG22&gt;$X$2,0,IF(AG22&gt;=$Z$2,($AB$2*($X$2-AG22)))))</f>
        <v>4.0609137055837605</v>
      </c>
      <c r="AI22" s="7"/>
      <c r="AJ22" s="29">
        <f>IF(AI22="",0,IF(AI22&gt;$X$2,0,IF(AI22&gt;=$Z$2,($AB$2*($X$2-AI22)))))</f>
        <v>0</v>
      </c>
      <c r="AK22" s="7"/>
      <c r="AL22" s="29">
        <f>IF(AK22="",0,IF(AK22&gt;$X$2,0,IF(AK22&gt;=$Z$2,($AB$2*($X$2-AK22)))))</f>
        <v>0</v>
      </c>
      <c r="AM22" s="29">
        <f>SUM(Z22,AB22,AD22,AF22,AH22,AJ22)-MIN(Z22,AB22,AD22,AF22,AH22,AJ22)</f>
        <v>4.0609137055837605</v>
      </c>
      <c r="AN22" s="29">
        <f>AM22+AL22</f>
        <v>4.0609137055837605</v>
      </c>
      <c r="AP22" s="8" t="s">
        <v>51</v>
      </c>
      <c r="AQ22" s="8" t="s">
        <v>273</v>
      </c>
      <c r="AR22" s="8" t="s">
        <v>95</v>
      </c>
      <c r="AS22" s="7"/>
      <c r="AT22" s="23">
        <f>IF(AS22="",0,IF(AS22&gt;$AR$2,0,IF(AS22&lt;$AR$2,($AV$2*($AR$2-AS22)))))</f>
        <v>0</v>
      </c>
      <c r="AU22" s="7"/>
      <c r="AV22" s="27">
        <f>IF(AU22="",0,IF(AU22&gt;$AR$2,0,IF(AU22&gt;=$AT$2,($AV$2*($AR$2-AU22)))))</f>
        <v>0</v>
      </c>
      <c r="AW22" s="7">
        <v>11.44</v>
      </c>
      <c r="AX22" s="25">
        <f>IF(AW22="",0,IF(AW22&gt;$AR$2,0,IF(AW22&gt;=$AT$2,($AV$2*($AR$2-AW22)))))</f>
        <v>23.857868020304601</v>
      </c>
      <c r="AY22" s="7"/>
      <c r="AZ22" s="25">
        <f>IF(AY22="",0,IF(AY22&gt;$AR$2,0,IF(AY22&gt;=$AT$2,($AV$2*($AR$2-AY22)))))</f>
        <v>0</v>
      </c>
      <c r="BA22" s="7"/>
      <c r="BB22" s="25">
        <f>IF(BA22="",0,IF(BA22&gt;$AR$2,0,IF(BA22&gt;=$AT$2,($AV$2*($AR$2-BA22)))))</f>
        <v>0</v>
      </c>
      <c r="BC22" s="7"/>
      <c r="BD22" s="25">
        <f>IF(BC22="",0,IF(BC22&gt;$AR$2,0,IF(BC22&gt;=$AT$2,($AV$2*($AR$2-BC22)))))</f>
        <v>0</v>
      </c>
      <c r="BE22" s="7"/>
      <c r="BF22" s="25">
        <f>IF(BE22="",0,IF(BE22&gt;$AR$2,0,IF(BE22&gt;=$AT$2,($AV$2*($AR$2-BE22)))))</f>
        <v>0</v>
      </c>
      <c r="BG22" s="25">
        <f>SUM(AT22,AV22,AX22,AZ22,BB22,BD22)-MIN(AT22,AV22,AX22,AZ22,BB22,BD22)</f>
        <v>23.857868020304601</v>
      </c>
      <c r="BH22" s="25">
        <f>BG22+BF22</f>
        <v>23.857868020304601</v>
      </c>
    </row>
    <row r="23" spans="2:60" x14ac:dyDescent="0.25">
      <c r="V23" s="7"/>
      <c r="W23" s="7"/>
      <c r="X23" s="7"/>
      <c r="Y23" s="7"/>
      <c r="Z23" s="23">
        <f>IF(Y23="",0,IF(Y23&gt;$X$2,0,IF(Y23&gt;=$Z$2,($AB$2*($X$2-Y23)))))</f>
        <v>0</v>
      </c>
      <c r="AA23" s="7"/>
      <c r="AB23" s="23">
        <f>IF(AA23="",0,IF(AA23&gt;$X$2,0,IF(AA23&gt;=$Z$2,($AB$2*($X$2-AA23)))))</f>
        <v>0</v>
      </c>
      <c r="AC23" s="7"/>
      <c r="AD23" s="25">
        <f>IF(AC23="",0,IF(AC23&gt;$X$2,0,IF(AC23&gt;=$Z$2,($AB$2*($X$2-AC23)))))</f>
        <v>0</v>
      </c>
      <c r="AE23" s="7"/>
      <c r="AF23" s="27">
        <f>IF(AE23="",0,IF(AE23&gt;$X$2,0,IF(AE23&gt;=$Z$2,($AB$2*($X$2-AE23)))))</f>
        <v>0</v>
      </c>
      <c r="AG23" s="7"/>
      <c r="AH23" s="29">
        <f>IF(AG23="",0,IF(AG23&gt;$X$2,0,IF(AG23&gt;=$Z$2,($AB$2*($X$2-AG23)))))</f>
        <v>0</v>
      </c>
      <c r="AI23" s="7"/>
      <c r="AJ23" s="29">
        <f>IF(AI23="",0,IF(AI23&gt;$X$2,0,IF(AI23&gt;=$Z$2,($AB$2*($X$2-AI23)))))</f>
        <v>0</v>
      </c>
      <c r="AK23" s="7"/>
      <c r="AL23" s="29">
        <f>IF(AK23="",0,IF(AK23&gt;$X$2,0,IF(AK23&gt;=$Z$2,($AB$2*($X$2-AK23)))))</f>
        <v>0</v>
      </c>
      <c r="AM23" s="29">
        <f>SUM(Z23,AB23,AD23,AF23,AH23,AJ23)-MIN(Z23,AB23,AD23,AF23,AH23,AJ23)</f>
        <v>0</v>
      </c>
      <c r="AN23" s="29">
        <f>AM23+AL23</f>
        <v>0</v>
      </c>
      <c r="AP23" s="9" t="s">
        <v>76</v>
      </c>
      <c r="AQ23" s="9" t="s">
        <v>34</v>
      </c>
      <c r="AR23" s="9" t="s">
        <v>14</v>
      </c>
      <c r="AS23" s="26"/>
      <c r="AT23" s="23">
        <f>IF(AS23="",0,IF(AS23&gt;$AR$2,0,IF(AS23&lt;$AR$2,($AV$2*($AR$2-AS23)))))</f>
        <v>0</v>
      </c>
      <c r="AU23" s="26">
        <v>11.51</v>
      </c>
      <c r="AV23" s="27">
        <f>IF(AU23="",0,IF(AU23&gt;$AR$2,0,IF(AU23&gt;=$AT$2,($AV$2*($AR$2-AU23)))))</f>
        <v>20.3045685279188</v>
      </c>
      <c r="AW23" s="24"/>
      <c r="AX23" s="25">
        <f>IF(AW23="",0,IF(AW23&gt;$AR$2,0,IF(AW23&gt;=$AT$2,($AV$2*($AR$2-AW23)))))</f>
        <v>0</v>
      </c>
      <c r="AY23" s="24"/>
      <c r="AZ23" s="25">
        <f>IF(AY23="",0,IF(AY23&gt;$AR$2,0,IF(AY23&gt;=$AT$2,($AV$2*($AR$2-AY23)))))</f>
        <v>0</v>
      </c>
      <c r="BA23" s="24"/>
      <c r="BB23" s="25">
        <f>IF(BA23="",0,IF(BA23&gt;$AR$2,0,IF(BA23&gt;=$AT$2,($AV$2*($AR$2-BA23)))))</f>
        <v>0</v>
      </c>
      <c r="BC23" s="24"/>
      <c r="BD23" s="25">
        <f>IF(BC23="",0,IF(BC23&gt;$AR$2,0,IF(BC23&gt;=$AT$2,($AV$2*($AR$2-BC23)))))</f>
        <v>0</v>
      </c>
      <c r="BE23" s="24"/>
      <c r="BF23" s="25">
        <f>IF(BE23="",0,IF(BE23&gt;$AR$2,0,IF(BE23&gt;=$AT$2,($AV$2*($AR$2-BE23)))))</f>
        <v>0</v>
      </c>
      <c r="BG23" s="25">
        <f>SUM(AT23,AV23,AX23,AZ23,BB23,BD23)-MIN(AT23,AV23,AX23,AZ23,BB23,BD23)</f>
        <v>20.3045685279188</v>
      </c>
      <c r="BH23" s="25">
        <f>BG23+BF23</f>
        <v>20.3045685279188</v>
      </c>
    </row>
    <row r="24" spans="2:60" x14ac:dyDescent="0.25">
      <c r="V24" s="7"/>
      <c r="W24" s="7"/>
      <c r="X24" s="7"/>
      <c r="Y24" s="7"/>
      <c r="Z24" s="23">
        <f>IF(Y24="",0,IF(Y24&gt;$X$2,0,IF(Y24&gt;=$Z$2,($AB$2*($X$2-Y24)))))</f>
        <v>0</v>
      </c>
      <c r="AA24" s="7"/>
      <c r="AB24" s="23">
        <f>IF(AA24="",0,IF(AA24&gt;$X$2,0,IF(AA24&gt;=$Z$2,($AB$2*($X$2-AA24)))))</f>
        <v>0</v>
      </c>
      <c r="AC24" s="7"/>
      <c r="AD24" s="25">
        <f>IF(AC24="",0,IF(AC24&gt;$X$2,0,IF(AC24&gt;=$Z$2,($AB$2*($X$2-AC24)))))</f>
        <v>0</v>
      </c>
      <c r="AE24" s="7"/>
      <c r="AF24" s="27">
        <f>IF(AE24="",0,IF(AE24&gt;$X$2,0,IF(AE24&gt;=$Z$2,($AB$2*($X$2-AE24)))))</f>
        <v>0</v>
      </c>
      <c r="AG24" s="7"/>
      <c r="AH24" s="29">
        <f>IF(AG24="",0,IF(AG24&gt;$X$2,0,IF(AG24&gt;=$Z$2,($AB$2*($X$2-AG24)))))</f>
        <v>0</v>
      </c>
      <c r="AI24" s="7"/>
      <c r="AJ24" s="29">
        <f>IF(AI24="",0,IF(AI24&gt;$X$2,0,IF(AI24&gt;=$Z$2,($AB$2*($X$2-AI24)))))</f>
        <v>0</v>
      </c>
      <c r="AK24" s="7"/>
      <c r="AL24" s="29">
        <f>IF(AK24="",0,IF(AK24&gt;$X$2,0,IF(AK24&gt;=$Z$2,($AB$2*($X$2-AK24)))))</f>
        <v>0</v>
      </c>
      <c r="AM24" s="29">
        <f>SUM(Z24,AB24,AD24,AF24,AH24,AJ24)-MIN(Z24,AB24,AD24,AF24,AH24,AJ24)</f>
        <v>0</v>
      </c>
      <c r="AN24" s="29">
        <f>AM24+AL24</f>
        <v>0</v>
      </c>
      <c r="AP24" s="8" t="s">
        <v>76</v>
      </c>
      <c r="AQ24" s="8" t="s">
        <v>77</v>
      </c>
      <c r="AR24" s="8" t="s">
        <v>11</v>
      </c>
      <c r="AS24" s="22">
        <v>11.52</v>
      </c>
      <c r="AT24" s="23">
        <f>IF(AS24="",0,IF(AS24&gt;$AR$2,0,IF(AS24&lt;$AR$2,($AV$2*($AR$2-AS24)))))</f>
        <v>19.796954314720839</v>
      </c>
      <c r="AU24" s="22"/>
      <c r="AV24" s="27">
        <f>IF(AU24="",0,IF(AU24&gt;$AR$2,0,IF(AU24&gt;=$AT$2,($AV$2*($AR$2-AU24)))))</f>
        <v>0</v>
      </c>
      <c r="AW24" s="24"/>
      <c r="AX24" s="25">
        <f>IF(AW24="",0,IF(AW24&gt;$AR$2,0,IF(AW24&gt;=$AT$2,($AV$2*($AR$2-AW24)))))</f>
        <v>0</v>
      </c>
      <c r="AY24" s="24"/>
      <c r="AZ24" s="25">
        <f>IF(AY24="",0,IF(AY24&gt;$AR$2,0,IF(AY24&gt;=$AT$2,($AV$2*($AR$2-AY24)))))</f>
        <v>0</v>
      </c>
      <c r="BA24" s="24"/>
      <c r="BB24" s="25">
        <f>IF(BA24="",0,IF(BA24&gt;$AR$2,0,IF(BA24&gt;=$AT$2,($AV$2*($AR$2-BA24)))))</f>
        <v>0</v>
      </c>
      <c r="BC24" s="24"/>
      <c r="BD24" s="25">
        <f>IF(BC24="",0,IF(BC24&gt;$AR$2,0,IF(BC24&gt;=$AT$2,($AV$2*($AR$2-BC24)))))</f>
        <v>0</v>
      </c>
      <c r="BE24" s="24"/>
      <c r="BF24" s="25">
        <f>IF(BE24="",0,IF(BE24&gt;$AR$2,0,IF(BE24&gt;=$AT$2,($AV$2*($AR$2-BE24)))))</f>
        <v>0</v>
      </c>
      <c r="BG24" s="25">
        <f>SUM(AT24,AV24,AX24,AZ24,BB24,BD24)-MIN(AT24,AV24,AX24,AZ24,BB24,BD24)</f>
        <v>19.796954314720839</v>
      </c>
      <c r="BH24" s="25">
        <f>BG24+BF24</f>
        <v>19.796954314720839</v>
      </c>
    </row>
    <row r="25" spans="2:60" x14ac:dyDescent="0.25">
      <c r="AP25" s="8" t="s">
        <v>97</v>
      </c>
      <c r="AQ25" s="8" t="s">
        <v>274</v>
      </c>
      <c r="AR25" s="8" t="s">
        <v>17</v>
      </c>
      <c r="AS25" s="7"/>
      <c r="AT25" s="23">
        <f>IF(AS25="",0,IF(AS25&gt;$AR$2,0,IF(AS25&lt;$AR$2,($AV$2*($AR$2-AS25)))))</f>
        <v>0</v>
      </c>
      <c r="AU25" s="7"/>
      <c r="AV25" s="27">
        <f>IF(AU25="",0,IF(AU25&gt;$AR$2,0,IF(AU25&gt;=$AT$2,($AV$2*($AR$2-AU25)))))</f>
        <v>0</v>
      </c>
      <c r="AW25" s="7">
        <v>11.6</v>
      </c>
      <c r="AX25" s="25">
        <f>IF(AW25="",0,IF(AW25&gt;$AR$2,0,IF(AW25&gt;=$AT$2,($AV$2*($AR$2-AW25)))))</f>
        <v>15.736040609137079</v>
      </c>
      <c r="AY25" s="7"/>
      <c r="AZ25" s="25">
        <f>IF(AY25="",0,IF(AY25&gt;$AR$2,0,IF(AY25&gt;=$AT$2,($AV$2*($AR$2-AY25)))))</f>
        <v>0</v>
      </c>
      <c r="BA25" s="7"/>
      <c r="BB25" s="25">
        <f>IF(BA25="",0,IF(BA25&gt;$AR$2,0,IF(BA25&gt;=$AT$2,($AV$2*($AR$2-BA25)))))</f>
        <v>0</v>
      </c>
      <c r="BC25" s="7"/>
      <c r="BD25" s="25">
        <f>IF(BC25="",0,IF(BC25&gt;$AR$2,0,IF(BC25&gt;=$AT$2,($AV$2*($AR$2-BC25)))))</f>
        <v>0</v>
      </c>
      <c r="BE25" s="7"/>
      <c r="BF25" s="25">
        <f>IF(BE25="",0,IF(BE25&gt;$AR$2,0,IF(BE25&gt;=$AT$2,($AV$2*($AR$2-BE25)))))</f>
        <v>0</v>
      </c>
      <c r="BG25" s="25">
        <f>SUM(AT25,AV25,AX25,AZ25,BB25,BD25)-MIN(AT25,AV25,AX25,AZ25,BB25,BD25)</f>
        <v>15.736040609137079</v>
      </c>
      <c r="BH25" s="25">
        <f>BG25+BF25</f>
        <v>15.736040609137079</v>
      </c>
    </row>
    <row r="26" spans="2:60" x14ac:dyDescent="0.25">
      <c r="AP26" s="8" t="s">
        <v>80</v>
      </c>
      <c r="AQ26" s="8" t="s">
        <v>81</v>
      </c>
      <c r="AR26" s="8" t="s">
        <v>11</v>
      </c>
      <c r="AS26" s="22">
        <v>12.32</v>
      </c>
      <c r="AT26" s="23">
        <f>IF(AS26="",0,IF(AS26&gt;$AR$2,0,IF(AS26&lt;$AR$2,($AV$2*($AR$2-AS26)))))</f>
        <v>0</v>
      </c>
      <c r="AU26" s="22"/>
      <c r="AV26" s="27">
        <f>IF(AU26="",0,IF(AU26&gt;$AR$2,0,IF(AU26&gt;=$AT$2,($AV$2*($AR$2-AU26)))))</f>
        <v>0</v>
      </c>
      <c r="AW26" s="24"/>
      <c r="AX26" s="25">
        <f>IF(AW26="",0,IF(AW26&gt;$AR$2,0,IF(AW26&gt;=$AT$2,($AV$2*($AR$2-AW26)))))</f>
        <v>0</v>
      </c>
      <c r="AY26" s="24"/>
      <c r="AZ26" s="25">
        <f>IF(AY26="",0,IF(AY26&gt;$AR$2,0,IF(AY26&gt;=$AT$2,($AV$2*($AR$2-AY26)))))</f>
        <v>0</v>
      </c>
      <c r="BA26" s="24"/>
      <c r="BB26" s="25">
        <f>IF(BA26="",0,IF(BA26&gt;$AR$2,0,IF(BA26&gt;=$AT$2,($AV$2*($AR$2-BA26)))))</f>
        <v>0</v>
      </c>
      <c r="BC26" s="24"/>
      <c r="BD26" s="25">
        <f>IF(BC26="",0,IF(BC26&gt;$AR$2,0,IF(BC26&gt;=$AT$2,($AV$2*($AR$2-BC26)))))</f>
        <v>0</v>
      </c>
      <c r="BE26" s="24"/>
      <c r="BF26" s="25">
        <f>IF(BE26="",0,IF(BE26&gt;$AR$2,0,IF(BE26&gt;=$AT$2,($AV$2*($AR$2-BE26)))))</f>
        <v>0</v>
      </c>
      <c r="BG26" s="25">
        <f>SUM(AT26,AV26,AX26,AZ26,BB26,BD26)-MIN(AT26,AV26,AX26,AZ26,BB26,BD26)</f>
        <v>0</v>
      </c>
      <c r="BH26" s="25">
        <f>BG26+BF26</f>
        <v>0</v>
      </c>
    </row>
    <row r="27" spans="2:60" x14ac:dyDescent="0.25">
      <c r="AP27" s="8" t="s">
        <v>82</v>
      </c>
      <c r="AQ27" s="8" t="s">
        <v>83</v>
      </c>
      <c r="AR27" s="8" t="s">
        <v>55</v>
      </c>
      <c r="AS27" s="22">
        <v>12.44</v>
      </c>
      <c r="AT27" s="23">
        <f>IF(AS27="",0,IF(AS27&gt;$AR$2,0,IF(AS27&lt;$AR$2,($AV$2*($AR$2-AS27)))))</f>
        <v>0</v>
      </c>
      <c r="AU27" s="22">
        <v>12.03</v>
      </c>
      <c r="AV27" s="27">
        <f>IF(AU27="",0,IF(AU27&gt;$AR$2,0,IF(AU27&gt;=$AT$2,($AV$2*($AR$2-AU27)))))</f>
        <v>0</v>
      </c>
      <c r="AW27" s="24">
        <v>12.72</v>
      </c>
      <c r="AX27" s="25">
        <f>IF(AW27="",0,IF(AW27&gt;$AR$2,0,IF(AW27&gt;=$AT$2,($AV$2*($AR$2-AW27)))))</f>
        <v>0</v>
      </c>
      <c r="AY27" s="24">
        <v>12.14</v>
      </c>
      <c r="AZ27" s="25">
        <f>IF(AY27="",0,IF(AY27&gt;$AR$2,0,IF(AY27&gt;=$AT$2,($AV$2*($AR$2-AY27)))))</f>
        <v>0</v>
      </c>
      <c r="BA27" s="24">
        <v>11.91</v>
      </c>
      <c r="BB27" s="25">
        <f>IF(BA27="",0,IF(BA27&gt;$AR$2,0,IF(BA27&gt;=$AT$2,($AV$2*($AR$2-BA27)))))</f>
        <v>0</v>
      </c>
      <c r="BC27" s="24"/>
      <c r="BD27" s="25">
        <f>IF(BC27="",0,IF(BC27&gt;$AR$2,0,IF(BC27&gt;=$AT$2,($AV$2*($AR$2-BC27)))))</f>
        <v>0</v>
      </c>
      <c r="BE27" s="24"/>
      <c r="BF27" s="25">
        <f>IF(BE27="",0,IF(BE27&gt;$AR$2,0,IF(BE27&gt;=$AT$2,($AV$2*($AR$2-BE27)))))</f>
        <v>0</v>
      </c>
      <c r="BG27" s="25">
        <f>SUM(AT27,AV27,AX27,AZ27,BB27,BD27)-MIN(AT27,AV27,AX27,AZ27,BB27,BD27)</f>
        <v>0</v>
      </c>
      <c r="BH27" s="25">
        <f>BG27+BF27</f>
        <v>0</v>
      </c>
    </row>
    <row r="28" spans="2:60" x14ac:dyDescent="0.25">
      <c r="AP28" s="8" t="s">
        <v>84</v>
      </c>
      <c r="AQ28" s="8" t="s">
        <v>85</v>
      </c>
      <c r="AR28" s="8" t="s">
        <v>11</v>
      </c>
      <c r="AS28" s="22">
        <v>13.11</v>
      </c>
      <c r="AT28" s="23">
        <f>IF(AS28="",0,IF(AS28&gt;$AR$2,0,IF(AS28&lt;$AR$2,($AV$2*($AR$2-AS28)))))</f>
        <v>0</v>
      </c>
      <c r="AU28" s="22"/>
      <c r="AV28" s="27">
        <f>IF(AU28="",0,IF(AU28&gt;$AR$2,0,IF(AU28&gt;=$AT$2,($AV$2*($AR$2-AU28)))))</f>
        <v>0</v>
      </c>
      <c r="AW28" s="24">
        <v>12.49</v>
      </c>
      <c r="AX28" s="25">
        <f>IF(AW28="",0,IF(AW28&gt;$AR$2,0,IF(AW28&gt;=$AT$2,($AV$2*($AR$2-AW28)))))</f>
        <v>0</v>
      </c>
      <c r="AY28" s="24"/>
      <c r="AZ28" s="25">
        <f>IF(AY28="",0,IF(AY28&gt;$AR$2,0,IF(AY28&gt;=$AT$2,($AV$2*($AR$2-AY28)))))</f>
        <v>0</v>
      </c>
      <c r="BA28" s="24"/>
      <c r="BB28" s="25">
        <f>IF(BA28="",0,IF(BA28&gt;$AR$2,0,IF(BA28&gt;=$AT$2,($AV$2*($AR$2-BA28)))))</f>
        <v>0</v>
      </c>
      <c r="BC28" s="24"/>
      <c r="BD28" s="25">
        <f>IF(BC28="",0,IF(BC28&gt;$AR$2,0,IF(BC28&gt;=$AT$2,($AV$2*($AR$2-BC28)))))</f>
        <v>0</v>
      </c>
      <c r="BE28" s="24"/>
      <c r="BF28" s="25">
        <f>IF(BE28="",0,IF(BE28&gt;$AR$2,0,IF(BE28&gt;=$AT$2,($AV$2*($AR$2-BE28)))))</f>
        <v>0</v>
      </c>
      <c r="BG28" s="25">
        <f>SUM(AT28,AV28,AX28,AZ28,BB28,BD28)-MIN(AT28,AV28,AX28,AZ28,BB28,BD28)</f>
        <v>0</v>
      </c>
      <c r="BH28" s="25">
        <f>BG28+BF28</f>
        <v>0</v>
      </c>
    </row>
    <row r="29" spans="2:60" x14ac:dyDescent="0.25">
      <c r="AP29" s="8" t="s">
        <v>86</v>
      </c>
      <c r="AQ29" s="8" t="s">
        <v>87</v>
      </c>
      <c r="AR29" s="8" t="s">
        <v>11</v>
      </c>
      <c r="AS29" s="22">
        <v>13.37</v>
      </c>
      <c r="AT29" s="23">
        <f>IF(AS29="",0,IF(AS29&gt;$AR$2,0,IF(AS29&lt;$AR$2,($AV$2*($AR$2-AS29)))))</f>
        <v>0</v>
      </c>
      <c r="AU29" s="22">
        <v>12.99</v>
      </c>
      <c r="AV29" s="27">
        <f>IF(AU29="",0,IF(AU29&gt;$AR$2,0,IF(AU29&gt;=$AT$2,($AV$2*($AR$2-AU29)))))</f>
        <v>0</v>
      </c>
      <c r="AW29" s="24"/>
      <c r="AX29" s="25">
        <f>IF(AW29="",0,IF(AW29&gt;$AR$2,0,IF(AW29&gt;=$AT$2,($AV$2*($AR$2-AW29)))))</f>
        <v>0</v>
      </c>
      <c r="AY29" s="24"/>
      <c r="AZ29" s="25">
        <f>IF(AY29="",0,IF(AY29&gt;$AR$2,0,IF(AY29&gt;=$AT$2,($AV$2*($AR$2-AY29)))))</f>
        <v>0</v>
      </c>
      <c r="BA29" s="24">
        <v>12.31</v>
      </c>
      <c r="BB29" s="25">
        <f>IF(BA29="",0,IF(BA29&gt;$AR$2,0,IF(BA29&gt;=$AT$2,($AV$2*($AR$2-BA29)))))</f>
        <v>0</v>
      </c>
      <c r="BC29" s="24"/>
      <c r="BD29" s="25">
        <f>IF(BC29="",0,IF(BC29&gt;$AR$2,0,IF(BC29&gt;=$AT$2,($AV$2*($AR$2-BC29)))))</f>
        <v>0</v>
      </c>
      <c r="BE29" s="24"/>
      <c r="BF29" s="25">
        <f>IF(BE29="",0,IF(BE29&gt;$AR$2,0,IF(BE29&gt;=$AT$2,($AV$2*($AR$2-BE29)))))</f>
        <v>0</v>
      </c>
      <c r="BG29" s="25">
        <f>SUM(AT29,AV29,AX29,AZ29,BB29,BD29)-MIN(AT29,AV29,AX29,AZ29,BB29,BD29)</f>
        <v>0</v>
      </c>
      <c r="BH29" s="25">
        <f>BG29+BF29</f>
        <v>0</v>
      </c>
    </row>
    <row r="30" spans="2:60" x14ac:dyDescent="0.25">
      <c r="AP30" s="8" t="s">
        <v>97</v>
      </c>
      <c r="AQ30" s="8" t="s">
        <v>275</v>
      </c>
      <c r="AR30" s="8" t="s">
        <v>17</v>
      </c>
      <c r="AS30" s="7"/>
      <c r="AT30" s="23">
        <f>IF(AS30="",0,IF(AS30&gt;$AR$2,0,IF(AS30&lt;$AR$2,($AV$2*($AR$2-AS30)))))</f>
        <v>0</v>
      </c>
      <c r="AU30" s="7"/>
      <c r="AV30" s="27">
        <f>IF(AU30="",0,IF(AU30&gt;$AR$2,0,IF(AU30&gt;=$AT$2,($AV$2*($AR$2-AU30)))))</f>
        <v>0</v>
      </c>
      <c r="AW30" s="7">
        <v>11.93</v>
      </c>
      <c r="AX30" s="25">
        <f>IF(AW30="",0,IF(AW30&gt;$AR$2,0,IF(AW30&gt;=$AT$2,($AV$2*($AR$2-AW30)))))</f>
        <v>0</v>
      </c>
      <c r="AY30" s="7"/>
      <c r="AZ30" s="25">
        <f>IF(AY30="",0,IF(AY30&gt;$AR$2,0,IF(AY30&gt;=$AT$2,($AV$2*($AR$2-AY30)))))</f>
        <v>0</v>
      </c>
      <c r="BA30" s="7"/>
      <c r="BB30" s="25">
        <f>IF(BA30="",0,IF(BA30&gt;$AR$2,0,IF(BA30&gt;=$AT$2,($AV$2*($AR$2-BA30)))))</f>
        <v>0</v>
      </c>
      <c r="BC30" s="7"/>
      <c r="BD30" s="25">
        <f>IF(BC30="",0,IF(BC30&gt;$AR$2,0,IF(BC30&gt;=$AT$2,($AV$2*($AR$2-BC30)))))</f>
        <v>0</v>
      </c>
      <c r="BE30" s="7"/>
      <c r="BF30" s="25">
        <f>IF(BE30="",0,IF(BE30&gt;$AR$2,0,IF(BE30&gt;=$AT$2,($AV$2*($AR$2-BE30)))))</f>
        <v>0</v>
      </c>
      <c r="BG30" s="25">
        <f>SUM(AT30,AV30,AX30,AZ30,BB30,BD30)-MIN(AT30,AV30,AX30,AZ30,BB30,BD30)</f>
        <v>0</v>
      </c>
      <c r="BH30" s="25">
        <f>BG30+BF30</f>
        <v>0</v>
      </c>
    </row>
    <row r="31" spans="2:60" x14ac:dyDescent="0.25">
      <c r="AP31" s="8" t="s">
        <v>29</v>
      </c>
      <c r="AQ31" s="8" t="s">
        <v>276</v>
      </c>
      <c r="AR31" s="8" t="s">
        <v>28</v>
      </c>
      <c r="AS31" s="7"/>
      <c r="AT31" s="23">
        <f>IF(AS31="",0,IF(AS31&gt;$AR$2,0,IF(AS31&lt;$AR$2,($AV$2*($AR$2-AS31)))))</f>
        <v>0</v>
      </c>
      <c r="AU31" s="7"/>
      <c r="AV31" s="27">
        <f>IF(AU31="",0,IF(AU31&gt;$AR$2,0,IF(AU31&gt;=$AT$2,($AV$2*($AR$2-AU31)))))</f>
        <v>0</v>
      </c>
      <c r="AW31" s="7">
        <v>12.81</v>
      </c>
      <c r="AX31" s="25">
        <f>IF(AW31="",0,IF(AW31&gt;$AR$2,0,IF(AW31&gt;=$AT$2,($AV$2*($AR$2-AW31)))))</f>
        <v>0</v>
      </c>
      <c r="AY31" s="7"/>
      <c r="AZ31" s="25">
        <f>IF(AY31="",0,IF(AY31&gt;$AR$2,0,IF(AY31&gt;=$AT$2,($AV$2*($AR$2-AY31)))))</f>
        <v>0</v>
      </c>
      <c r="BA31" s="7"/>
      <c r="BB31" s="25">
        <f>IF(BA31="",0,IF(BA31&gt;$AR$2,0,IF(BA31&gt;=$AT$2,($AV$2*($AR$2-BA31)))))</f>
        <v>0</v>
      </c>
      <c r="BC31" s="7"/>
      <c r="BD31" s="25">
        <f>IF(BC31="",0,IF(BC31&gt;$AR$2,0,IF(BC31&gt;=$AT$2,($AV$2*($AR$2-BC31)))))</f>
        <v>0</v>
      </c>
      <c r="BE31" s="7"/>
      <c r="BF31" s="25">
        <f>IF(BE31="",0,IF(BE31&gt;$AR$2,0,IF(BE31&gt;=$AT$2,($AV$2*($AR$2-BE31)))))</f>
        <v>0</v>
      </c>
      <c r="BG31" s="25">
        <f>SUM(AT31,AV31,AX31,AZ31,BB31,BD31)-MIN(AT31,AV31,AX31,AZ31,BB31,BD31)</f>
        <v>0</v>
      </c>
      <c r="BH31" s="25">
        <f>BG31+BF31</f>
        <v>0</v>
      </c>
    </row>
    <row r="32" spans="2:60" x14ac:dyDescent="0.25">
      <c r="AP32" s="7" t="s">
        <v>107</v>
      </c>
      <c r="AQ32" s="7" t="s">
        <v>108</v>
      </c>
      <c r="AR32" s="7" t="s">
        <v>11</v>
      </c>
      <c r="AS32" s="7"/>
      <c r="AT32" s="23">
        <f>IF(AS32="",0,IF(AS32&gt;$AR$2,0,IF(AS32&lt;$AR$2,($AV$2*($AR$2-AS32)))))</f>
        <v>0</v>
      </c>
      <c r="AU32" s="7"/>
      <c r="AV32" s="27">
        <f>IF(AU32="",0,IF(AU32&gt;$AR$2,0,IF(AU32&gt;=$AT$2,($AV$2*($AR$2-AU32)))))</f>
        <v>0</v>
      </c>
      <c r="AW32" s="7"/>
      <c r="AX32" s="25">
        <f>IF(AW32="",0,IF(AW32&gt;$AR$2,0,IF(AW32&gt;=$AT$2,($AV$2*($AR$2-AW32)))))</f>
        <v>0</v>
      </c>
      <c r="AY32" s="7"/>
      <c r="AZ32" s="25">
        <f>IF(AY32="",0,IF(AY32&gt;$AR$2,0,IF(AY32&gt;=$AT$2,($AV$2*($AR$2-AY32)))))</f>
        <v>0</v>
      </c>
      <c r="BA32" s="7">
        <v>13.37</v>
      </c>
      <c r="BB32" s="25">
        <f>IF(BA32="",0,IF(BA32&gt;$AR$2,0,IF(BA32&gt;=$AT$2,($AV$2*($AR$2-BA32)))))</f>
        <v>0</v>
      </c>
      <c r="BC32" s="7"/>
      <c r="BD32" s="25">
        <f>IF(BC32="",0,IF(BC32&gt;$AR$2,0,IF(BC32&gt;=$AT$2,($AV$2*($AR$2-BC32)))))</f>
        <v>0</v>
      </c>
      <c r="BE32" s="7"/>
      <c r="BF32" s="25">
        <f>IF(BE32="",0,IF(BE32&gt;$AR$2,0,IF(BE32&gt;=$AT$2,($AV$2*($AR$2-BE32)))))</f>
        <v>0</v>
      </c>
      <c r="BG32" s="25">
        <f>SUM(AT32,AV32,AX32,AZ32,BB32,BD32)-MIN(AT32,AV32,AX32,AZ32,BB32,BD32)</f>
        <v>0</v>
      </c>
      <c r="BH32" s="25">
        <f>BG32+BF32</f>
        <v>0</v>
      </c>
    </row>
    <row r="33" spans="42:60" x14ac:dyDescent="0.25">
      <c r="AP33" s="7"/>
      <c r="AQ33" s="7"/>
      <c r="AR33" s="7"/>
      <c r="AS33" s="7"/>
      <c r="AT33" s="23">
        <f t="shared" ref="AT31:AT34" si="9">IF(AS33="",0,IF(AS33&gt;$AR$2,0,IF(AS33&lt;$AR$2,($AV$2*($AR$2-AS33)))))</f>
        <v>0</v>
      </c>
      <c r="AU33" s="7"/>
      <c r="AV33" s="27">
        <f t="shared" ref="AV31:AV34" si="10">IF(AU33="",0,IF(AU33&gt;$AR$2,0,IF(AU33&gt;=$AT$2,($AV$2*($AR$2-AU33)))))</f>
        <v>0</v>
      </c>
      <c r="AW33" s="7"/>
      <c r="AX33" s="25">
        <f t="shared" ref="AX31:AX34" si="11">IF(AW33="",0,IF(AW33&gt;$AR$2,0,IF(AW33&gt;=$AT$2,($AV$2*($AR$2-AW33)))))</f>
        <v>0</v>
      </c>
      <c r="AY33" s="7"/>
      <c r="AZ33" s="25">
        <f t="shared" ref="AZ31:AZ34" si="12">IF(AY33="",0,IF(AY33&gt;$AR$2,0,IF(AY33&gt;=$AT$2,($AV$2*($AR$2-AY33)))))</f>
        <v>0</v>
      </c>
      <c r="BA33" s="7"/>
      <c r="BB33" s="25">
        <f t="shared" ref="BB31:BB34" si="13">IF(BA33="",0,IF(BA33&gt;$AR$2,0,IF(BA33&gt;=$AT$2,($AV$2*($AR$2-BA33)))))</f>
        <v>0</v>
      </c>
      <c r="BC33" s="7"/>
      <c r="BD33" s="25">
        <f t="shared" ref="BD31:BD34" si="14">IF(BC33="",0,IF(BC33&gt;$AR$2,0,IF(BC33&gt;=$AT$2,($AV$2*($AR$2-BC33)))))</f>
        <v>0</v>
      </c>
      <c r="BE33" s="7"/>
      <c r="BF33" s="25">
        <f t="shared" ref="BF31:BF34" si="15">IF(BE33="",0,IF(BE33&gt;$AR$2,0,IF(BE33&gt;=$AT$2,($AV$2*($AR$2-BE33)))))</f>
        <v>0</v>
      </c>
      <c r="BG33" s="25">
        <f t="shared" ref="BG31:BG34" si="16">SUM(AT33,AV33,AX33,AZ33,BB33,BD33)-MIN(AT33,AV33,AX33,AZ33,BB33,BD33)</f>
        <v>0</v>
      </c>
      <c r="BH33" s="25">
        <f t="shared" ref="BH31:BH34" si="17">BG33+BF33</f>
        <v>0</v>
      </c>
    </row>
    <row r="34" spans="42:60" x14ac:dyDescent="0.25">
      <c r="AP34" s="7"/>
      <c r="AQ34" s="7"/>
      <c r="AR34" s="7"/>
      <c r="AS34" s="7"/>
      <c r="AT34" s="23">
        <f t="shared" si="9"/>
        <v>0</v>
      </c>
      <c r="AU34" s="7"/>
      <c r="AV34" s="27">
        <f t="shared" si="10"/>
        <v>0</v>
      </c>
      <c r="AW34" s="7"/>
      <c r="AX34" s="25">
        <f t="shared" si="11"/>
        <v>0</v>
      </c>
      <c r="AY34" s="7"/>
      <c r="AZ34" s="25">
        <f t="shared" si="12"/>
        <v>0</v>
      </c>
      <c r="BA34" s="7"/>
      <c r="BB34" s="25">
        <f t="shared" si="13"/>
        <v>0</v>
      </c>
      <c r="BC34" s="7"/>
      <c r="BD34" s="25">
        <f t="shared" si="14"/>
        <v>0</v>
      </c>
      <c r="BE34" s="7"/>
      <c r="BF34" s="25">
        <f t="shared" si="15"/>
        <v>0</v>
      </c>
      <c r="BG34" s="25">
        <f t="shared" si="16"/>
        <v>0</v>
      </c>
      <c r="BH34" s="25">
        <f t="shared" si="17"/>
        <v>0</v>
      </c>
    </row>
    <row r="51" spans="2:4" x14ac:dyDescent="0.25">
      <c r="B51" s="1"/>
      <c r="C51" s="1"/>
      <c r="D51" s="1"/>
    </row>
    <row r="52" spans="2:4" x14ac:dyDescent="0.25">
      <c r="B52" s="1"/>
      <c r="C52" s="1"/>
      <c r="D52" s="1"/>
    </row>
    <row r="53" spans="2:4" x14ac:dyDescent="0.25">
      <c r="B53" s="1"/>
      <c r="C53" s="1"/>
      <c r="D53" s="1"/>
    </row>
    <row r="54" spans="2:4" x14ac:dyDescent="0.25">
      <c r="B54" s="1"/>
      <c r="C54" s="1"/>
      <c r="D54" s="1"/>
    </row>
    <row r="55" spans="2:4" x14ac:dyDescent="0.25">
      <c r="B55" s="1"/>
      <c r="C55" s="1"/>
      <c r="D55" s="1"/>
    </row>
    <row r="56" spans="2:4" x14ac:dyDescent="0.25">
      <c r="B56" s="1"/>
      <c r="C56" s="1"/>
      <c r="D56" s="1"/>
    </row>
    <row r="57" spans="2:4" x14ac:dyDescent="0.25">
      <c r="B57" s="1"/>
      <c r="C57" s="1"/>
      <c r="D57" s="1"/>
    </row>
    <row r="58" spans="2:4" x14ac:dyDescent="0.25">
      <c r="B58" s="1"/>
      <c r="C58" s="1"/>
      <c r="D58" s="1"/>
    </row>
    <row r="59" spans="2:4" x14ac:dyDescent="0.25">
      <c r="B59" s="1"/>
      <c r="C59" s="1"/>
      <c r="D59" s="1"/>
    </row>
    <row r="60" spans="2:4" x14ac:dyDescent="0.25">
      <c r="B60" s="1"/>
      <c r="C60" s="1"/>
      <c r="D60" s="1"/>
    </row>
    <row r="61" spans="2:4" x14ac:dyDescent="0.25">
      <c r="B61" s="1"/>
      <c r="C61" s="1"/>
      <c r="D61" s="1"/>
    </row>
    <row r="62" spans="2:4" x14ac:dyDescent="0.25">
      <c r="B62" s="1"/>
      <c r="C62" s="1"/>
      <c r="D62" s="1"/>
    </row>
    <row r="63" spans="2:4" x14ac:dyDescent="0.25">
      <c r="B63" s="1"/>
      <c r="C63" s="1"/>
      <c r="D63" s="1"/>
    </row>
    <row r="64" spans="2:4" x14ac:dyDescent="0.25">
      <c r="B64" s="1"/>
      <c r="C64" s="1"/>
      <c r="D64" s="1"/>
    </row>
    <row r="65" spans="2:4" x14ac:dyDescent="0.25">
      <c r="B65" s="1"/>
      <c r="C65" s="1"/>
      <c r="D65" s="1"/>
    </row>
    <row r="66" spans="2:4" x14ac:dyDescent="0.25">
      <c r="B66" s="1"/>
      <c r="C66" s="1"/>
      <c r="D66" s="1"/>
    </row>
    <row r="67" spans="2:4" x14ac:dyDescent="0.25">
      <c r="B67" s="1"/>
      <c r="C67" s="1"/>
      <c r="D67" s="1"/>
    </row>
    <row r="68" spans="2:4" x14ac:dyDescent="0.25">
      <c r="B68" s="1"/>
      <c r="C68" s="1"/>
      <c r="D68" s="1"/>
    </row>
    <row r="69" spans="2:4" x14ac:dyDescent="0.25">
      <c r="B69" s="1"/>
      <c r="C69" s="1"/>
      <c r="D69" s="1"/>
    </row>
    <row r="70" spans="2:4" x14ac:dyDescent="0.25">
      <c r="B70" s="1"/>
      <c r="C70" s="1"/>
      <c r="D70" s="1"/>
    </row>
    <row r="71" spans="2:4" x14ac:dyDescent="0.25">
      <c r="B71" s="1"/>
      <c r="C71" s="1"/>
      <c r="D71" s="1"/>
    </row>
    <row r="72" spans="2:4" x14ac:dyDescent="0.25">
      <c r="B72" s="1"/>
      <c r="C72" s="1"/>
      <c r="D72" s="1"/>
    </row>
    <row r="73" spans="2:4" x14ac:dyDescent="0.25">
      <c r="B73" s="1"/>
      <c r="C73" s="1"/>
      <c r="D73" s="1"/>
    </row>
    <row r="74" spans="2:4" x14ac:dyDescent="0.25">
      <c r="B74" s="1"/>
      <c r="C74" s="1"/>
      <c r="D74" s="1"/>
    </row>
    <row r="75" spans="2:4" x14ac:dyDescent="0.25">
      <c r="B75" s="1"/>
      <c r="C75" s="1"/>
      <c r="D75" s="1"/>
    </row>
    <row r="76" spans="2:4" x14ac:dyDescent="0.25">
      <c r="B76" s="1"/>
      <c r="C76" s="1"/>
      <c r="D76" s="1"/>
    </row>
    <row r="77" spans="2:4" x14ac:dyDescent="0.25">
      <c r="B77" s="1"/>
      <c r="C77" s="1"/>
      <c r="D77" s="1"/>
    </row>
    <row r="78" spans="2:4" x14ac:dyDescent="0.25">
      <c r="B78" s="1"/>
      <c r="C78" s="1"/>
      <c r="D78" s="1"/>
    </row>
    <row r="79" spans="2:4" x14ac:dyDescent="0.25">
      <c r="B79" s="1"/>
      <c r="C79" s="1"/>
      <c r="D79" s="1"/>
    </row>
    <row r="80" spans="2:4" x14ac:dyDescent="0.25">
      <c r="B80" s="1"/>
      <c r="C80" s="1"/>
      <c r="D80" s="1"/>
    </row>
    <row r="81" spans="2:4" x14ac:dyDescent="0.25">
      <c r="B81" s="1"/>
      <c r="C81" s="1"/>
      <c r="D81" s="1"/>
    </row>
    <row r="82" spans="2:4" x14ac:dyDescent="0.25">
      <c r="B82" s="1"/>
      <c r="C82" s="1"/>
      <c r="D82" s="1"/>
    </row>
    <row r="83" spans="2:4" x14ac:dyDescent="0.25">
      <c r="B83" s="1"/>
      <c r="C83" s="1"/>
      <c r="D83" s="1"/>
    </row>
    <row r="84" spans="2:4" x14ac:dyDescent="0.25">
      <c r="B84" s="1"/>
      <c r="C84" s="1"/>
      <c r="D84" s="1"/>
    </row>
    <row r="85" spans="2:4" x14ac:dyDescent="0.25">
      <c r="B85" s="1"/>
      <c r="C85" s="1"/>
      <c r="D85" s="1"/>
    </row>
    <row r="86" spans="2:4" x14ac:dyDescent="0.25">
      <c r="B86" s="1"/>
      <c r="C86" s="1"/>
      <c r="D86" s="1"/>
    </row>
    <row r="87" spans="2:4" x14ac:dyDescent="0.25">
      <c r="B87" s="1"/>
      <c r="C87" s="1"/>
      <c r="D87" s="1"/>
    </row>
    <row r="88" spans="2:4" x14ac:dyDescent="0.25">
      <c r="B88" s="1"/>
      <c r="C88" s="1"/>
      <c r="D88" s="1"/>
    </row>
    <row r="89" spans="2:4" x14ac:dyDescent="0.25">
      <c r="B89" s="1"/>
      <c r="C89" s="1"/>
      <c r="D89" s="1"/>
    </row>
    <row r="90" spans="2:4" x14ac:dyDescent="0.25">
      <c r="B90" s="1"/>
      <c r="C90" s="1"/>
      <c r="D90" s="1"/>
    </row>
    <row r="91" spans="2:4" x14ac:dyDescent="0.25">
      <c r="B91" s="1"/>
      <c r="C91" s="1"/>
      <c r="D91" s="1"/>
    </row>
  </sheetData>
  <sortState xmlns:xlrd2="http://schemas.microsoft.com/office/spreadsheetml/2017/richdata2" ref="V7:AN24">
    <sortCondition descending="1" ref="AM7:AM24"/>
  </sortState>
  <pageMargins left="0.25" right="0.25" top="0.75" bottom="0.75" header="0.3" footer="0.3"/>
  <pageSetup paperSize="9" fitToWidth="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H16"/>
  <sheetViews>
    <sheetView workbookViewId="0">
      <selection activeCell="A3" sqref="A3"/>
    </sheetView>
  </sheetViews>
  <sheetFormatPr defaultRowHeight="15" x14ac:dyDescent="0.25"/>
  <cols>
    <col min="1" max="1" width="11.140625" bestFit="1" customWidth="1"/>
    <col min="2" max="2" width="12.140625" bestFit="1" customWidth="1"/>
    <col min="3" max="3" width="11.7109375" bestFit="1" customWidth="1"/>
    <col min="4" max="4" width="12.85546875" bestFit="1" customWidth="1"/>
    <col min="5" max="5" width="8.7109375" bestFit="1" customWidth="1"/>
    <col min="6" max="6" width="7" bestFit="1" customWidth="1"/>
    <col min="7" max="7" width="8.5703125" bestFit="1" customWidth="1"/>
    <col min="8" max="9" width="7" bestFit="1" customWidth="1"/>
    <col min="10" max="10" width="7.5703125" bestFit="1" customWidth="1"/>
    <col min="11" max="11" width="7" bestFit="1" customWidth="1"/>
    <col min="12" max="12" width="6.42578125" bestFit="1" customWidth="1"/>
    <col min="13" max="13" width="7" bestFit="1" customWidth="1"/>
    <col min="14" max="14" width="3.85546875" bestFit="1" customWidth="1"/>
    <col min="15" max="15" width="5.42578125" bestFit="1" customWidth="1"/>
    <col min="16" max="16" width="3.85546875" bestFit="1" customWidth="1"/>
    <col min="17" max="17" width="5.42578125" bestFit="1" customWidth="1"/>
    <col min="18" max="18" width="3.85546875" bestFit="1" customWidth="1"/>
    <col min="19" max="20" width="6.42578125" bestFit="1" customWidth="1"/>
    <col min="22" max="22" width="12.140625" bestFit="1" customWidth="1"/>
    <col min="23" max="23" width="12.28515625" bestFit="1" customWidth="1"/>
    <col min="24" max="24" width="10.140625" bestFit="1" customWidth="1"/>
    <col min="26" max="26" width="7" bestFit="1" customWidth="1"/>
    <col min="27" max="27" width="8.5703125" bestFit="1" customWidth="1"/>
    <col min="28" max="29" width="7" bestFit="1" customWidth="1"/>
    <col min="30" max="30" width="7.5703125" bestFit="1" customWidth="1"/>
    <col min="31" max="31" width="5.42578125" bestFit="1" customWidth="1"/>
    <col min="32" max="32" width="3.85546875" bestFit="1" customWidth="1"/>
    <col min="33" max="33" width="7" bestFit="1" customWidth="1"/>
    <col min="34" max="34" width="3.85546875" bestFit="1" customWidth="1"/>
    <col min="35" max="35" width="5.42578125" bestFit="1" customWidth="1"/>
    <col min="36" max="36" width="3.85546875" bestFit="1" customWidth="1"/>
    <col min="37" max="37" width="5.42578125" bestFit="1" customWidth="1"/>
    <col min="38" max="38" width="3.85546875" bestFit="1" customWidth="1"/>
    <col min="39" max="39" width="5.140625" bestFit="1" customWidth="1"/>
    <col min="40" max="40" width="5.28515625" bestFit="1" customWidth="1"/>
    <col min="43" max="43" width="10.42578125" bestFit="1" customWidth="1"/>
    <col min="44" max="44" width="12.85546875" bestFit="1" customWidth="1"/>
    <col min="45" max="45" width="8.7109375" bestFit="1" customWidth="1"/>
    <col min="46" max="46" width="7" bestFit="1" customWidth="1"/>
    <col min="47" max="47" width="8.5703125" bestFit="1" customWidth="1"/>
    <col min="48" max="49" width="7" bestFit="1" customWidth="1"/>
    <col min="50" max="50" width="7.5703125" bestFit="1" customWidth="1"/>
    <col min="51" max="51" width="5.42578125" bestFit="1" customWidth="1"/>
    <col min="52" max="52" width="3.85546875" bestFit="1" customWidth="1"/>
    <col min="53" max="53" width="7" bestFit="1" customWidth="1"/>
    <col min="54" max="54" width="3.85546875" bestFit="1" customWidth="1"/>
    <col min="55" max="55" width="5.42578125" bestFit="1" customWidth="1"/>
    <col min="56" max="56" width="3.85546875" bestFit="1" customWidth="1"/>
    <col min="57" max="57" width="5.425781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0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s="19" customFormat="1" x14ac:dyDescent="0.25">
      <c r="A2" s="60" t="s">
        <v>243</v>
      </c>
      <c r="B2" s="60"/>
      <c r="C2" s="60"/>
      <c r="D2" s="60"/>
      <c r="E2" s="60" t="s">
        <v>258</v>
      </c>
      <c r="F2" s="60">
        <v>4.2073</v>
      </c>
      <c r="G2" s="60" t="s">
        <v>359</v>
      </c>
      <c r="H2" s="60">
        <v>2.3405999999999998</v>
      </c>
      <c r="I2" s="60" t="s">
        <v>250</v>
      </c>
      <c r="J2" s="76">
        <f>200/(F2-H2)</f>
        <v>107.14094391171585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 t="s">
        <v>258</v>
      </c>
      <c r="Z2" s="60">
        <v>4.3223000000000003</v>
      </c>
      <c r="AA2" s="60" t="s">
        <v>359</v>
      </c>
      <c r="AB2" s="60">
        <v>2.4655999999999998</v>
      </c>
      <c r="AC2" s="60" t="s">
        <v>250</v>
      </c>
      <c r="AD2" s="76">
        <f>200/(Z2-AB2)</f>
        <v>107.71799429094628</v>
      </c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 t="s">
        <v>258</v>
      </c>
      <c r="AT2" s="60">
        <v>4.3845000000000001</v>
      </c>
      <c r="AU2" s="60" t="s">
        <v>359</v>
      </c>
      <c r="AV2" s="60">
        <v>2.5177999999999998</v>
      </c>
      <c r="AW2" s="60" t="s">
        <v>250</v>
      </c>
      <c r="AX2" s="76">
        <f>200/(AT2-AV2)</f>
        <v>107.14094391171585</v>
      </c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19" customFormat="1" x14ac:dyDescent="0.25"/>
    <row r="4" spans="1:60" s="19" customFormat="1" x14ac:dyDescent="0.25">
      <c r="B4" s="19" t="s">
        <v>364</v>
      </c>
      <c r="C4" s="19" t="s">
        <v>237</v>
      </c>
      <c r="D4" s="19" t="s">
        <v>244</v>
      </c>
      <c r="V4" s="19" t="s">
        <v>364</v>
      </c>
      <c r="W4" s="19" t="s">
        <v>355</v>
      </c>
      <c r="X4" s="19" t="s">
        <v>244</v>
      </c>
      <c r="AP4" s="19" t="s">
        <v>364</v>
      </c>
      <c r="AQ4" s="19" t="s">
        <v>362</v>
      </c>
      <c r="AR4" s="19" t="s">
        <v>244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V5" s="19" t="s">
        <v>5</v>
      </c>
      <c r="W5" s="19" t="s">
        <v>6</v>
      </c>
      <c r="X5" s="19" t="s">
        <v>7</v>
      </c>
      <c r="Y5" s="19" t="s">
        <v>8</v>
      </c>
      <c r="AP5" s="19" t="s">
        <v>5</v>
      </c>
      <c r="AQ5" s="19" t="s">
        <v>6</v>
      </c>
      <c r="AR5" s="19" t="s">
        <v>7</v>
      </c>
      <c r="AS5" s="19" t="s">
        <v>8</v>
      </c>
    </row>
    <row r="6" spans="1:60" s="19" customFormat="1" x14ac:dyDescent="0.25">
      <c r="E6" s="19" t="s">
        <v>251</v>
      </c>
      <c r="F6" s="19" t="s">
        <v>241</v>
      </c>
      <c r="G6" s="19" t="s">
        <v>252</v>
      </c>
      <c r="H6" s="19" t="s">
        <v>241</v>
      </c>
      <c r="I6" s="19" t="s">
        <v>253</v>
      </c>
      <c r="J6" s="19" t="s">
        <v>241</v>
      </c>
      <c r="K6" s="19" t="s">
        <v>254</v>
      </c>
      <c r="L6" s="19" t="s">
        <v>241</v>
      </c>
      <c r="M6" s="19" t="s">
        <v>255</v>
      </c>
      <c r="N6" s="19" t="s">
        <v>241</v>
      </c>
      <c r="O6" s="19" t="s">
        <v>256</v>
      </c>
      <c r="P6" s="19" t="s">
        <v>241</v>
      </c>
      <c r="Q6" s="19" t="s">
        <v>378</v>
      </c>
      <c r="R6" s="19" t="s">
        <v>241</v>
      </c>
      <c r="S6" s="19" t="s">
        <v>259</v>
      </c>
      <c r="T6" s="19" t="s">
        <v>357</v>
      </c>
      <c r="Y6" s="19" t="s">
        <v>251</v>
      </c>
      <c r="Z6" s="19" t="s">
        <v>241</v>
      </c>
      <c r="AA6" s="19" t="s">
        <v>252</v>
      </c>
      <c r="AB6" s="19" t="s">
        <v>241</v>
      </c>
      <c r="AC6" s="19" t="s">
        <v>253</v>
      </c>
      <c r="AD6" s="19" t="s">
        <v>241</v>
      </c>
      <c r="AE6" s="19" t="s">
        <v>254</v>
      </c>
      <c r="AF6" s="19" t="s">
        <v>241</v>
      </c>
      <c r="AG6" s="19" t="s">
        <v>255</v>
      </c>
      <c r="AH6" s="19" t="s">
        <v>241</v>
      </c>
      <c r="AI6" s="19" t="s">
        <v>256</v>
      </c>
      <c r="AJ6" s="19" t="s">
        <v>241</v>
      </c>
      <c r="AK6" s="19" t="s">
        <v>378</v>
      </c>
      <c r="AL6" s="19" t="s">
        <v>241</v>
      </c>
      <c r="AM6" s="19" t="s">
        <v>259</v>
      </c>
      <c r="AN6" s="19" t="s">
        <v>357</v>
      </c>
      <c r="AS6" s="19" t="s">
        <v>251</v>
      </c>
      <c r="AT6" s="19" t="s">
        <v>241</v>
      </c>
      <c r="AU6" s="19" t="s">
        <v>252</v>
      </c>
      <c r="AV6" s="19" t="s">
        <v>241</v>
      </c>
      <c r="AW6" s="19" t="s">
        <v>253</v>
      </c>
      <c r="AX6" s="19" t="s">
        <v>241</v>
      </c>
      <c r="AY6" s="19" t="s">
        <v>254</v>
      </c>
      <c r="AZ6" s="19" t="s">
        <v>241</v>
      </c>
      <c r="BA6" s="19" t="s">
        <v>255</v>
      </c>
      <c r="BB6" s="19" t="s">
        <v>241</v>
      </c>
      <c r="BC6" s="19" t="s">
        <v>256</v>
      </c>
      <c r="BD6" s="19" t="s">
        <v>241</v>
      </c>
      <c r="BE6" s="19" t="s">
        <v>378</v>
      </c>
      <c r="BF6" s="19" t="s">
        <v>241</v>
      </c>
      <c r="BG6" s="19" t="s">
        <v>259</v>
      </c>
      <c r="BH6" s="19" t="s">
        <v>357</v>
      </c>
    </row>
    <row r="7" spans="1:60" s="19" customFormat="1" x14ac:dyDescent="0.25">
      <c r="B7" s="56" t="s">
        <v>215</v>
      </c>
      <c r="C7" s="56" t="s">
        <v>216</v>
      </c>
      <c r="D7" s="56" t="s">
        <v>17</v>
      </c>
      <c r="E7" s="56">
        <v>4.2111999999999998</v>
      </c>
      <c r="F7" s="55">
        <f t="shared" ref="F7:F14" si="0">IF(E7="",0,IF(E7&gt;$F$2,0,IF(E7&gt;=$H$2,($J$2*($F$2-E7)))))</f>
        <v>0</v>
      </c>
      <c r="G7" s="56">
        <v>3.5276999999999998</v>
      </c>
      <c r="H7" s="55">
        <f t="shared" ref="H7:H14" si="1">IF(G7="",0,IF(G7&gt;$F$2,0,IF(G7&gt;=$H$2,($J$2*($F$2-G7)))))</f>
        <v>72.812985482402112</v>
      </c>
      <c r="I7" s="56"/>
      <c r="J7" s="55">
        <f t="shared" ref="J7:J14" si="2">IF(I7="",0,IF(I7&gt;$F$2,0,IF(I7&gt;=$H$2,($J$2*($F$2-I7)))))</f>
        <v>0</v>
      </c>
      <c r="K7" s="56"/>
      <c r="L7" s="55">
        <f t="shared" ref="L7:L14" si="3">IF(K7="",0,IF(K7&gt;$F$2,0,IF(K7&gt;=$H$2,($J$2*($F$2-K7)))))</f>
        <v>0</v>
      </c>
      <c r="M7" s="56"/>
      <c r="N7" s="55">
        <f t="shared" ref="N7:N14" si="4">IF(M7="",0,IF(M7&gt;$F$2,0,IF(M7&gt;=$H$2,($J$2*($F$2-M7)))))</f>
        <v>0</v>
      </c>
      <c r="O7" s="56"/>
      <c r="P7" s="55">
        <f t="shared" ref="P7:P14" si="5">IF(O7="",0,IF(O7&gt;$F$2,0,IF(O7&gt;=$H$2,($J$2*($F$2-O7)))))</f>
        <v>0</v>
      </c>
      <c r="Q7" s="56"/>
      <c r="R7" s="55">
        <f t="shared" ref="R7:R14" si="6">IF(Q7="",0,IF(Q7&gt;$F$2,0,IF(Q7&gt;=$H$2,($J$2*($F$2-Q7)))))</f>
        <v>0</v>
      </c>
      <c r="S7" s="55">
        <f t="shared" ref="S7:S14" si="7">SUM(F7,H7,J7,L7,N7,P7)-MIN(F7,H7,J7,L7,N7,P7)</f>
        <v>72.812985482402112</v>
      </c>
      <c r="T7" s="55">
        <f t="shared" ref="T7:T14" si="8">S7+R7</f>
        <v>72.812985482402112</v>
      </c>
      <c r="V7" s="7" t="s">
        <v>163</v>
      </c>
      <c r="W7" s="7" t="s">
        <v>147</v>
      </c>
      <c r="X7" s="7" t="s">
        <v>17</v>
      </c>
      <c r="Y7" s="7">
        <v>4.0823</v>
      </c>
      <c r="Z7" s="21">
        <f>IF(Y7="",0,IF(Y7&gt;$Z$2,0,IF(Y7&gt;=$AB$2,($AD$2*($Z$2-Y7)))))</f>
        <v>25.852318629827131</v>
      </c>
      <c r="AA7" s="7">
        <v>3.5310000000000001</v>
      </c>
      <c r="AB7" s="21">
        <f>IF(AA7="",0,IF(AA7&gt;$Z$2,0,IF(AA7&gt;=$AB$2,($AD$2*($Z$2-AA7)))))</f>
        <v>85.237248882425803</v>
      </c>
      <c r="AC7" s="7">
        <v>3.5002</v>
      </c>
      <c r="AD7" s="21">
        <f>IF(AC7="",0,IF(AC7&gt;$Z$2,0,IF(AC7&gt;=$AB$2,($AD$2*($Z$2-AC7)))))</f>
        <v>88.554963106586968</v>
      </c>
      <c r="AE7" s="7"/>
      <c r="AF7" s="21">
        <f>IF(AE7="",0,IF(AE7&gt;$Z$2,0,IF(AE7&gt;=$AB$2,($AD$2*($Z$2-AE7)))))</f>
        <v>0</v>
      </c>
      <c r="AG7" s="7"/>
      <c r="AH7" s="21">
        <f>IF(AG7="",0,IF(AG7&gt;$Z$2,0,IF(AG7&gt;=$AB$2,($AD$2*($Z$2-AG7)))))</f>
        <v>0</v>
      </c>
      <c r="AI7" s="7"/>
      <c r="AJ7" s="21">
        <f>IF(AI7="",0,IF(AI7&gt;$Z$2,0,IF(AI7&gt;=$AB$2,($AD$2*($Z$2-AI7)))))</f>
        <v>0</v>
      </c>
      <c r="AK7" s="7"/>
      <c r="AL7" s="21">
        <f>IF(AK7="",0,IF(AK7&gt;$Z$2,0,IF(AK7&gt;=$AB$2,($AD$2*($Z$2-AK7)))))</f>
        <v>0</v>
      </c>
      <c r="AM7" s="21">
        <f>SUM(Z7,AB7,AD7,AF7,AH7,AJ7)-MIN(Z7,AB7,AD7,AF7,AH7,AJ7)</f>
        <v>199.64453061883989</v>
      </c>
      <c r="AN7" s="21">
        <f>AM7+AL7</f>
        <v>199.64453061883989</v>
      </c>
      <c r="AP7" s="7" t="s">
        <v>161</v>
      </c>
      <c r="AQ7" s="7" t="s">
        <v>177</v>
      </c>
      <c r="AR7" s="7" t="s">
        <v>14</v>
      </c>
      <c r="AS7" s="7">
        <v>4.3635999999999999</v>
      </c>
      <c r="AT7" s="21">
        <f>IF(AS7="",0,IF(AS7&gt;$AT$2,0,IF(AS7&gt;=$AV$2,($AX$2*($AT$2-AS7)))))</f>
        <v>2.2392457277548763</v>
      </c>
      <c r="AU7" s="7"/>
      <c r="AV7" s="21">
        <f>IF(AU7="",0,IF(AU7&gt;$AT$2,0,IF(AU7&gt;=$AV$2,($AX$2*($AT$2-AU7)))))</f>
        <v>0</v>
      </c>
      <c r="AW7" s="7">
        <v>3.5695999999999999</v>
      </c>
      <c r="AX7" s="21">
        <f>IF(AW7="",0,IF(AW7&gt;$AT$2,0,IF(AW7&gt;=$AV$2,($AX$2*($AT$2-AW7)))))</f>
        <v>87.309155193657261</v>
      </c>
      <c r="AY7" s="7"/>
      <c r="AZ7" s="21">
        <f>IF(AY7="",0,IF(AY7&gt;$AT$2,0,IF(AY7&gt;=$AV$2,($AX$2*($AT$2-AY7)))))</f>
        <v>0</v>
      </c>
      <c r="BA7" s="7"/>
      <c r="BB7" s="21">
        <f>IF(BA7="",0,IF(BA7&gt;$AT$2,0,IF(BA7&gt;=$AV$2,($AX$2*($AT$2-BA7)))))</f>
        <v>0</v>
      </c>
      <c r="BC7" s="7"/>
      <c r="BD7" s="21">
        <f>IF(BC7="",0,IF(BC7&gt;$AT$2,0,IF(BC7&gt;=$AV$2,($AX$2*($AT$2-BC7)))))</f>
        <v>0</v>
      </c>
      <c r="BE7" s="7"/>
      <c r="BF7" s="21">
        <f>IF(BE7="",0,IF(BE7&gt;$AT$2,0,IF(BE7&gt;=$AV$2,($AX$2*($AT$2-BE7)))))</f>
        <v>0</v>
      </c>
      <c r="BG7" s="21">
        <f>SUM(AT7,AV7,AX7,AZ7,BB7,BD7)-MIN(AT7,AV7,AX7,AZ7,BB7,BD7)</f>
        <v>89.548400921412139</v>
      </c>
      <c r="BH7" s="21">
        <f>BG7+BF7</f>
        <v>89.548400921412139</v>
      </c>
    </row>
    <row r="8" spans="1:60" s="19" customFormat="1" x14ac:dyDescent="0.25">
      <c r="B8" s="56" t="s">
        <v>163</v>
      </c>
      <c r="C8" s="56" t="s">
        <v>345</v>
      </c>
      <c r="D8" s="56" t="s">
        <v>277</v>
      </c>
      <c r="E8" s="56"/>
      <c r="F8" s="55">
        <f t="shared" si="0"/>
        <v>0</v>
      </c>
      <c r="G8" s="56"/>
      <c r="H8" s="55">
        <f t="shared" si="1"/>
        <v>0</v>
      </c>
      <c r="I8" s="56">
        <v>3.5457000000000001</v>
      </c>
      <c r="J8" s="55">
        <f t="shared" si="2"/>
        <v>70.884448491991208</v>
      </c>
      <c r="K8" s="56"/>
      <c r="L8" s="55">
        <f t="shared" si="3"/>
        <v>0</v>
      </c>
      <c r="M8" s="56"/>
      <c r="N8" s="55">
        <f t="shared" si="4"/>
        <v>0</v>
      </c>
      <c r="O8" s="56"/>
      <c r="P8" s="55">
        <f t="shared" si="5"/>
        <v>0</v>
      </c>
      <c r="Q8" s="56"/>
      <c r="R8" s="55">
        <f t="shared" si="6"/>
        <v>0</v>
      </c>
      <c r="S8" s="55">
        <f t="shared" si="7"/>
        <v>70.884448491991208</v>
      </c>
      <c r="T8" s="55">
        <f t="shared" si="8"/>
        <v>70.884448491991208</v>
      </c>
      <c r="V8" s="7" t="s">
        <v>169</v>
      </c>
      <c r="W8" s="7" t="s">
        <v>219</v>
      </c>
      <c r="X8" s="7" t="s">
        <v>11</v>
      </c>
      <c r="Y8" s="7"/>
      <c r="Z8" s="21">
        <f>IF(Y8="",0,IF(Y8&gt;$Z$2,0,IF(Y8&gt;=$AB$2,($AD$2*($Z$2-Y8)))))</f>
        <v>0</v>
      </c>
      <c r="AA8" s="7">
        <v>3.4975000000000001</v>
      </c>
      <c r="AB8" s="21">
        <f>IF(AA8="",0,IF(AA8&gt;$Z$2,0,IF(AA8&gt;=$AB$2,($AD$2*($Z$2-AA8)))))</f>
        <v>88.845801691172511</v>
      </c>
      <c r="AC8" s="7"/>
      <c r="AD8" s="21">
        <f>IF(AC8="",0,IF(AC8&gt;$Z$2,0,IF(AC8&gt;=$AB$2,($AD$2*($Z$2-AC8)))))</f>
        <v>0</v>
      </c>
      <c r="AE8" s="7"/>
      <c r="AF8" s="21">
        <f>IF(AE8="",0,IF(AE8&gt;$Z$2,0,IF(AE8&gt;=$AB$2,($AD$2*($Z$2-AE8)))))</f>
        <v>0</v>
      </c>
      <c r="AG8" s="7"/>
      <c r="AH8" s="21">
        <f>IF(AG8="",0,IF(AG8&gt;$Z$2,0,IF(AG8&gt;=$AB$2,($AD$2*($Z$2-AG8)))))</f>
        <v>0</v>
      </c>
      <c r="AI8" s="7"/>
      <c r="AJ8" s="21">
        <f>IF(AI8="",0,IF(AI8&gt;$Z$2,0,IF(AI8&gt;=$AB$2,($AD$2*($Z$2-AI8)))))</f>
        <v>0</v>
      </c>
      <c r="AK8" s="7"/>
      <c r="AL8" s="21">
        <f>IF(AK8="",0,IF(AK8&gt;$Z$2,0,IF(AK8&gt;=$AB$2,($AD$2*($Z$2-AK8)))))</f>
        <v>0</v>
      </c>
      <c r="AM8" s="21">
        <f>SUM(Z8,AB8,AD8,AF8,AH8,AJ8)-MIN(Z8,AB8,AD8,AF8,AH8,AJ8)</f>
        <v>88.845801691172511</v>
      </c>
      <c r="AN8" s="21">
        <f>AM8+AL8</f>
        <v>88.845801691172511</v>
      </c>
      <c r="AP8" s="7" t="s">
        <v>321</v>
      </c>
      <c r="AQ8" s="7" t="s">
        <v>393</v>
      </c>
      <c r="AR8" s="7" t="s">
        <v>394</v>
      </c>
      <c r="AS8" s="7"/>
      <c r="AT8" s="21">
        <f t="shared" ref="AT8:AT13" si="9">IF(AS8="",0,IF(AS8&gt;$AT$2,0,IF(AS8&gt;=$AV$2,($AX$2*($AT$2-AS8)))))</f>
        <v>0</v>
      </c>
      <c r="AU8" s="7"/>
      <c r="AV8" s="21">
        <f t="shared" ref="AV8:AV13" si="10">IF(AU8="",0,IF(AU8&gt;$AT$2,0,IF(AU8&gt;=$AV$2,($AX$2*($AT$2-AU8)))))</f>
        <v>0</v>
      </c>
      <c r="AW8" s="7"/>
      <c r="AX8" s="21">
        <f t="shared" ref="AX8:AX10" si="11">IF(AW8="",0,IF(AW8&gt;$AT$2,0,IF(AW8&gt;=$AV$2,($AX$2*($AT$2-AW8)))))</f>
        <v>0</v>
      </c>
      <c r="AY8" s="7"/>
      <c r="AZ8" s="21">
        <f t="shared" ref="AZ8:AZ13" si="12">IF(AY8="",0,IF(AY8&gt;$AT$2,0,IF(AY8&gt;=$AV$2,($AX$2*($AT$2-AY8)))))</f>
        <v>0</v>
      </c>
      <c r="BA8" s="7">
        <v>4.1704999999999997</v>
      </c>
      <c r="BB8" s="21">
        <f t="shared" ref="BB8:BB13" si="13">IF(BA8="",0,IF(BA8&gt;$AT$2,0,IF(BA8&gt;=$AV$2,($AX$2*($AT$2-BA8)))))</f>
        <v>22.928161997107235</v>
      </c>
      <c r="BC8" s="7"/>
      <c r="BD8" s="21">
        <f t="shared" ref="BD8:BD13" si="14">IF(BC8="",0,IF(BC8&gt;$AT$2,0,IF(BC8&gt;=$AV$2,($AX$2*($AT$2-BC8)))))</f>
        <v>0</v>
      </c>
      <c r="BE8" s="7"/>
      <c r="BF8" s="21">
        <f t="shared" ref="BF8:BF13" si="15">IF(BE8="",0,IF(BE8&gt;$AT$2,0,IF(BE8&gt;=$AV$2,($AX$2*($AT$2-BE8)))))</f>
        <v>0</v>
      </c>
      <c r="BG8" s="21">
        <f t="shared" ref="BG8:BG13" si="16">SUM(AT8,AV8,AX8,AZ8,BB8,BD8)-MIN(AT8,AV8,AX8,AZ8,BB8,BD8)</f>
        <v>22.928161997107235</v>
      </c>
      <c r="BH8" s="21">
        <f t="shared" ref="BH8:BH13" si="17">BG8+BF8</f>
        <v>22.928161997107235</v>
      </c>
    </row>
    <row r="9" spans="1:60" s="19" customFormat="1" x14ac:dyDescent="0.25">
      <c r="B9" s="56" t="s">
        <v>138</v>
      </c>
      <c r="C9" s="56" t="s">
        <v>156</v>
      </c>
      <c r="D9" s="56" t="s">
        <v>14</v>
      </c>
      <c r="E9" s="56">
        <v>4.5216000000000003</v>
      </c>
      <c r="F9" s="55">
        <f t="shared" si="0"/>
        <v>0</v>
      </c>
      <c r="G9" s="56"/>
      <c r="H9" s="55">
        <f t="shared" si="1"/>
        <v>0</v>
      </c>
      <c r="I9" s="56"/>
      <c r="J9" s="55">
        <f t="shared" si="2"/>
        <v>0</v>
      </c>
      <c r="K9" s="56"/>
      <c r="L9" s="55">
        <f t="shared" si="3"/>
        <v>0</v>
      </c>
      <c r="M9" s="56"/>
      <c r="N9" s="55">
        <f t="shared" si="4"/>
        <v>0</v>
      </c>
      <c r="O9" s="56"/>
      <c r="P9" s="55">
        <f t="shared" si="5"/>
        <v>0</v>
      </c>
      <c r="Q9" s="56"/>
      <c r="R9" s="55">
        <f t="shared" si="6"/>
        <v>0</v>
      </c>
      <c r="S9" s="55">
        <f t="shared" si="7"/>
        <v>0</v>
      </c>
      <c r="T9" s="55">
        <f t="shared" si="8"/>
        <v>0</v>
      </c>
      <c r="V9" s="7" t="s">
        <v>215</v>
      </c>
      <c r="W9" s="7" t="s">
        <v>218</v>
      </c>
      <c r="X9" s="7" t="s">
        <v>14</v>
      </c>
      <c r="Y9" s="7">
        <v>4.3312999999999997</v>
      </c>
      <c r="Z9" s="21">
        <f>IF(Y9="",0,IF(Y9&gt;$Z$2,0,IF(Y9&gt;=$AB$2,($AD$2*($Z$2-Y9)))))</f>
        <v>0</v>
      </c>
      <c r="AA9" s="7"/>
      <c r="AB9" s="21">
        <f>IF(AA9="",0,IF(AA9&gt;$Z$2,0,IF(AA9&gt;=$AB$2,($AD$2*($Z$2-AA9)))))</f>
        <v>0</v>
      </c>
      <c r="AC9" s="7"/>
      <c r="AD9" s="21">
        <f>IF(AC9="",0,IF(AC9&gt;$Z$2,0,IF(AC9&gt;=$AB$2,($AD$2*($Z$2-AC9)))))</f>
        <v>0</v>
      </c>
      <c r="AE9" s="7"/>
      <c r="AF9" s="21">
        <f>IF(AE9="",0,IF(AE9&gt;$Z$2,0,IF(AE9&gt;=$AB$2,($AD$2*($Z$2-AE9)))))</f>
        <v>0</v>
      </c>
      <c r="AG9" s="7"/>
      <c r="AH9" s="21">
        <f>IF(AG9="",0,IF(AG9&gt;$Z$2,0,IF(AG9&gt;=$AB$2,($AD$2*($Z$2-AG9)))))</f>
        <v>0</v>
      </c>
      <c r="AI9" s="7"/>
      <c r="AJ9" s="21">
        <f>IF(AI9="",0,IF(AI9&gt;$Z$2,0,IF(AI9&gt;=$AB$2,($AD$2*($Z$2-AI9)))))</f>
        <v>0</v>
      </c>
      <c r="AK9" s="7"/>
      <c r="AL9" s="21">
        <f>IF(AK9="",0,IF(AK9&gt;$Z$2,0,IF(AK9&gt;=$AB$2,($AD$2*($Z$2-AK9)))))</f>
        <v>0</v>
      </c>
      <c r="AM9" s="21">
        <f>SUM(Z9,AB9,AD9,AF9,AH9,AJ9)-MIN(Z9,AB9,AD9,AF9,AH9,AJ9)</f>
        <v>0</v>
      </c>
      <c r="AN9" s="21">
        <f>AM9+AL9</f>
        <v>0</v>
      </c>
      <c r="AP9" s="7" t="s">
        <v>132</v>
      </c>
      <c r="AQ9" s="7" t="s">
        <v>75</v>
      </c>
      <c r="AR9" s="7" t="s">
        <v>28</v>
      </c>
      <c r="AS9" s="7"/>
      <c r="AT9" s="21">
        <f t="shared" si="9"/>
        <v>0</v>
      </c>
      <c r="AU9" s="7"/>
      <c r="AV9" s="21">
        <f t="shared" si="10"/>
        <v>0</v>
      </c>
      <c r="AW9" s="7"/>
      <c r="AX9" s="21">
        <f t="shared" si="11"/>
        <v>0</v>
      </c>
      <c r="AY9" s="7"/>
      <c r="AZ9" s="21">
        <f t="shared" si="12"/>
        <v>0</v>
      </c>
      <c r="BA9" s="7">
        <v>4.3205999999999998</v>
      </c>
      <c r="BB9" s="21">
        <f t="shared" si="13"/>
        <v>6.8463063159586737</v>
      </c>
      <c r="BC9" s="7"/>
      <c r="BD9" s="21">
        <f t="shared" si="14"/>
        <v>0</v>
      </c>
      <c r="BE9" s="7"/>
      <c r="BF9" s="21">
        <f t="shared" si="15"/>
        <v>0</v>
      </c>
      <c r="BG9" s="21">
        <f t="shared" si="16"/>
        <v>6.8463063159586737</v>
      </c>
      <c r="BH9" s="21">
        <f t="shared" si="17"/>
        <v>6.8463063159586737</v>
      </c>
    </row>
    <row r="10" spans="1:60" s="19" customFormat="1" x14ac:dyDescent="0.25">
      <c r="B10" s="56" t="s">
        <v>126</v>
      </c>
      <c r="C10" s="56" t="s">
        <v>217</v>
      </c>
      <c r="D10" s="56" t="s">
        <v>14</v>
      </c>
      <c r="E10" s="56">
        <v>4.5811999999999999</v>
      </c>
      <c r="F10" s="55">
        <f t="shared" si="0"/>
        <v>0</v>
      </c>
      <c r="G10" s="56"/>
      <c r="H10" s="55">
        <f t="shared" si="1"/>
        <v>0</v>
      </c>
      <c r="I10" s="56"/>
      <c r="J10" s="55">
        <f t="shared" si="2"/>
        <v>0</v>
      </c>
      <c r="K10" s="55"/>
      <c r="L10" s="55">
        <f t="shared" si="3"/>
        <v>0</v>
      </c>
      <c r="M10" s="56"/>
      <c r="N10" s="55">
        <f t="shared" si="4"/>
        <v>0</v>
      </c>
      <c r="O10" s="56"/>
      <c r="P10" s="55">
        <f t="shared" si="5"/>
        <v>0</v>
      </c>
      <c r="Q10" s="56"/>
      <c r="R10" s="55">
        <f t="shared" si="6"/>
        <v>0</v>
      </c>
      <c r="S10" s="55">
        <f t="shared" si="7"/>
        <v>0</v>
      </c>
      <c r="T10" s="55">
        <f t="shared" si="8"/>
        <v>0</v>
      </c>
      <c r="V10" s="7" t="s">
        <v>391</v>
      </c>
      <c r="W10" s="7" t="s">
        <v>392</v>
      </c>
      <c r="X10" s="7" t="s">
        <v>11</v>
      </c>
      <c r="Y10" s="7"/>
      <c r="Z10" s="21">
        <f t="shared" ref="Z10:Z11" si="18">IF(Y10="",0,IF(Y10&gt;$Z$2,0,IF(Y10&gt;=$AB$2,($AD$2*($Z$2-Y10)))))</f>
        <v>0</v>
      </c>
      <c r="AA10" s="7"/>
      <c r="AB10" s="21">
        <f t="shared" ref="AB10:AB11" si="19">IF(AA10="",0,IF(AA10&gt;$Z$2,0,IF(AA10&gt;=$AB$2,($AD$2*($Z$2-AA10)))))</f>
        <v>0</v>
      </c>
      <c r="AC10" s="7"/>
      <c r="AD10" s="21">
        <f t="shared" ref="AD10:AD11" si="20">IF(AC10="",0,IF(AC10&gt;$Z$2,0,IF(AC10&gt;=$AB$2,($AD$2*($Z$2-AC10)))))</f>
        <v>0</v>
      </c>
      <c r="AE10" s="7"/>
      <c r="AF10" s="21">
        <f t="shared" ref="AF10:AF11" si="21">IF(AE10="",0,IF(AE10&gt;$Z$2,0,IF(AE10&gt;=$AB$2,($AD$2*($Z$2-AE10)))))</f>
        <v>0</v>
      </c>
      <c r="AG10" s="7">
        <v>5.1425000000000001</v>
      </c>
      <c r="AH10" s="21">
        <f t="shared" ref="AH10:AH11" si="22">IF(AG10="",0,IF(AG10&gt;$Z$2,0,IF(AG10&gt;=$AB$2,($AD$2*($Z$2-AG10)))))</f>
        <v>0</v>
      </c>
      <c r="AI10" s="7"/>
      <c r="AJ10" s="21">
        <f t="shared" ref="AJ10:AJ11" si="23">IF(AI10="",0,IF(AI10&gt;$Z$2,0,IF(AI10&gt;=$AB$2,($AD$2*($Z$2-AI10)))))</f>
        <v>0</v>
      </c>
      <c r="AK10" s="7"/>
      <c r="AL10" s="21">
        <f t="shared" ref="AL10:AL11" si="24">IF(AK10="",0,IF(AK10&gt;$Z$2,0,IF(AK10&gt;=$AB$2,($AD$2*($Z$2-AK10)))))</f>
        <v>0</v>
      </c>
      <c r="AM10" s="21">
        <f t="shared" ref="AM10:AM11" si="25">SUM(Z10,AB10,AD10,AF10,AH10,AJ10)-MIN(Z10,AB10,AD10,AF10,AH10,AJ10)</f>
        <v>0</v>
      </c>
      <c r="AN10" s="21">
        <f t="shared" ref="AN10:AN11" si="26">AM10+AL10</f>
        <v>0</v>
      </c>
      <c r="AP10" s="7" t="s">
        <v>340</v>
      </c>
      <c r="AQ10" s="7" t="s">
        <v>188</v>
      </c>
      <c r="AR10" s="7" t="s">
        <v>394</v>
      </c>
      <c r="AS10" s="7"/>
      <c r="AT10" s="21">
        <f t="shared" si="9"/>
        <v>0</v>
      </c>
      <c r="AU10" s="7"/>
      <c r="AV10" s="21">
        <f t="shared" si="10"/>
        <v>0</v>
      </c>
      <c r="AW10" s="7"/>
      <c r="AX10" s="21">
        <f t="shared" si="11"/>
        <v>0</v>
      </c>
      <c r="AY10" s="7"/>
      <c r="AZ10" s="21">
        <f t="shared" si="12"/>
        <v>0</v>
      </c>
      <c r="BA10" s="7">
        <v>4.4557000000000002</v>
      </c>
      <c r="BB10" s="21">
        <f t="shared" si="13"/>
        <v>0</v>
      </c>
      <c r="BC10" s="7"/>
      <c r="BD10" s="21">
        <f t="shared" si="14"/>
        <v>0</v>
      </c>
      <c r="BE10" s="7"/>
      <c r="BF10" s="21">
        <f t="shared" si="15"/>
        <v>0</v>
      </c>
      <c r="BG10" s="21">
        <f t="shared" si="16"/>
        <v>0</v>
      </c>
      <c r="BH10" s="21">
        <f t="shared" si="17"/>
        <v>0</v>
      </c>
    </row>
    <row r="11" spans="1:60" s="19" customFormat="1" x14ac:dyDescent="0.25">
      <c r="B11" s="56" t="s">
        <v>142</v>
      </c>
      <c r="C11" s="56" t="s">
        <v>141</v>
      </c>
      <c r="D11" s="56" t="s">
        <v>14</v>
      </c>
      <c r="E11" s="56">
        <v>5.0223000000000004</v>
      </c>
      <c r="F11" s="55">
        <f t="shared" si="0"/>
        <v>0</v>
      </c>
      <c r="G11" s="56"/>
      <c r="H11" s="55">
        <f t="shared" si="1"/>
        <v>0</v>
      </c>
      <c r="I11" s="56"/>
      <c r="J11" s="55">
        <f t="shared" si="2"/>
        <v>0</v>
      </c>
      <c r="K11" s="56"/>
      <c r="L11" s="55">
        <f t="shared" si="3"/>
        <v>0</v>
      </c>
      <c r="M11" s="56"/>
      <c r="N11" s="55">
        <f t="shared" si="4"/>
        <v>0</v>
      </c>
      <c r="O11" s="56"/>
      <c r="P11" s="55">
        <f t="shared" si="5"/>
        <v>0</v>
      </c>
      <c r="Q11" s="56"/>
      <c r="R11" s="55">
        <f t="shared" si="6"/>
        <v>0</v>
      </c>
      <c r="S11" s="55">
        <f t="shared" si="7"/>
        <v>0</v>
      </c>
      <c r="T11" s="55">
        <f t="shared" si="8"/>
        <v>0</v>
      </c>
      <c r="V11" s="7"/>
      <c r="W11" s="7"/>
      <c r="X11" s="7"/>
      <c r="Y11" s="7"/>
      <c r="Z11" s="21">
        <f t="shared" si="18"/>
        <v>0</v>
      </c>
      <c r="AA11" s="7"/>
      <c r="AB11" s="21">
        <f t="shared" si="19"/>
        <v>0</v>
      </c>
      <c r="AC11" s="7"/>
      <c r="AD11" s="21">
        <f t="shared" si="20"/>
        <v>0</v>
      </c>
      <c r="AE11" s="7"/>
      <c r="AF11" s="21">
        <f t="shared" si="21"/>
        <v>0</v>
      </c>
      <c r="AG11" s="7"/>
      <c r="AH11" s="21">
        <f t="shared" si="22"/>
        <v>0</v>
      </c>
      <c r="AI11" s="7"/>
      <c r="AJ11" s="21">
        <f t="shared" si="23"/>
        <v>0</v>
      </c>
      <c r="AK11" s="7"/>
      <c r="AL11" s="21">
        <f t="shared" si="24"/>
        <v>0</v>
      </c>
      <c r="AM11" s="21">
        <f t="shared" si="25"/>
        <v>0</v>
      </c>
      <c r="AN11" s="21">
        <f t="shared" si="26"/>
        <v>0</v>
      </c>
      <c r="AP11" s="7" t="s">
        <v>325</v>
      </c>
      <c r="AQ11" s="7" t="s">
        <v>326</v>
      </c>
      <c r="AR11" s="7" t="s">
        <v>95</v>
      </c>
      <c r="AS11" s="7"/>
      <c r="AT11" s="21">
        <f t="shared" si="9"/>
        <v>0</v>
      </c>
      <c r="AU11" s="7"/>
      <c r="AV11" s="21">
        <f t="shared" si="10"/>
        <v>0</v>
      </c>
      <c r="AW11" s="7"/>
      <c r="AX11" s="21">
        <f>IF(AW11="",0,IF(AW11&gt;$AT$2,0,IF(AW11&gt;=$AV$2,($AX$2*($AT$2-AW11)))))</f>
        <v>0</v>
      </c>
      <c r="AY11" s="7"/>
      <c r="AZ11" s="21">
        <f t="shared" si="12"/>
        <v>0</v>
      </c>
      <c r="BA11" s="7">
        <v>4.5974000000000004</v>
      </c>
      <c r="BB11" s="21">
        <f t="shared" si="13"/>
        <v>0</v>
      </c>
      <c r="BC11" s="7"/>
      <c r="BD11" s="21">
        <f t="shared" si="14"/>
        <v>0</v>
      </c>
      <c r="BE11" s="7"/>
      <c r="BF11" s="21">
        <f t="shared" si="15"/>
        <v>0</v>
      </c>
      <c r="BG11" s="21">
        <f t="shared" si="16"/>
        <v>0</v>
      </c>
      <c r="BH11" s="21">
        <f t="shared" si="17"/>
        <v>0</v>
      </c>
    </row>
    <row r="12" spans="1:60" s="19" customFormat="1" x14ac:dyDescent="0.25">
      <c r="B12" s="7" t="s">
        <v>190</v>
      </c>
      <c r="C12" s="7" t="s">
        <v>304</v>
      </c>
      <c r="D12" s="7" t="s">
        <v>277</v>
      </c>
      <c r="E12" s="7"/>
      <c r="F12" s="55">
        <f t="shared" si="0"/>
        <v>0</v>
      </c>
      <c r="G12" s="7"/>
      <c r="H12" s="55">
        <f t="shared" si="1"/>
        <v>0</v>
      </c>
      <c r="I12" s="7"/>
      <c r="J12" s="55">
        <f t="shared" si="2"/>
        <v>0</v>
      </c>
      <c r="K12" s="7">
        <v>5.2502000000000004</v>
      </c>
      <c r="L12" s="55">
        <f t="shared" si="3"/>
        <v>0</v>
      </c>
      <c r="M12" s="7"/>
      <c r="N12" s="55">
        <f t="shared" si="4"/>
        <v>0</v>
      </c>
      <c r="O12" s="7"/>
      <c r="P12" s="55">
        <f t="shared" si="5"/>
        <v>0</v>
      </c>
      <c r="Q12" s="7"/>
      <c r="R12" s="55">
        <f t="shared" si="6"/>
        <v>0</v>
      </c>
      <c r="S12" s="55">
        <f t="shared" si="7"/>
        <v>0</v>
      </c>
      <c r="T12" s="55">
        <f t="shared" si="8"/>
        <v>0</v>
      </c>
      <c r="AP12" s="7"/>
      <c r="AQ12" s="7"/>
      <c r="AR12" s="7"/>
      <c r="AS12" s="7"/>
      <c r="AT12" s="21">
        <f t="shared" si="9"/>
        <v>0</v>
      </c>
      <c r="AU12" s="7"/>
      <c r="AV12" s="21">
        <f t="shared" si="10"/>
        <v>0</v>
      </c>
      <c r="AW12" s="7"/>
      <c r="AX12" s="21">
        <f t="shared" ref="AX12:AX13" si="27">IF(AW12="",0,IF(AW12&gt;$AT$2,0,IF(AW12&gt;=$AV$2,($AX$2*($AT$2-AW12)))))</f>
        <v>0</v>
      </c>
      <c r="AY12" s="7"/>
      <c r="AZ12" s="21">
        <f t="shared" si="12"/>
        <v>0</v>
      </c>
      <c r="BA12" s="7"/>
      <c r="BB12" s="21">
        <f t="shared" si="13"/>
        <v>0</v>
      </c>
      <c r="BC12" s="7"/>
      <c r="BD12" s="21">
        <f t="shared" si="14"/>
        <v>0</v>
      </c>
      <c r="BE12" s="7"/>
      <c r="BF12" s="21">
        <f t="shared" si="15"/>
        <v>0</v>
      </c>
      <c r="BG12" s="21">
        <f t="shared" si="16"/>
        <v>0</v>
      </c>
      <c r="BH12" s="21">
        <f t="shared" si="17"/>
        <v>0</v>
      </c>
    </row>
    <row r="13" spans="1:60" s="19" customFormat="1" x14ac:dyDescent="0.25">
      <c r="B13" s="7" t="s">
        <v>298</v>
      </c>
      <c r="C13" s="7" t="s">
        <v>299</v>
      </c>
      <c r="D13" s="7" t="s">
        <v>95</v>
      </c>
      <c r="E13" s="7"/>
      <c r="F13" s="55">
        <f t="shared" si="0"/>
        <v>0</v>
      </c>
      <c r="G13" s="7"/>
      <c r="H13" s="55">
        <f t="shared" si="1"/>
        <v>0</v>
      </c>
      <c r="I13" s="7"/>
      <c r="J13" s="55">
        <f t="shared" si="2"/>
        <v>0</v>
      </c>
      <c r="K13" s="7"/>
      <c r="L13" s="55">
        <f t="shared" si="3"/>
        <v>0</v>
      </c>
      <c r="M13" s="7">
        <v>4.4576000000000002</v>
      </c>
      <c r="N13" s="55">
        <f t="shared" si="4"/>
        <v>0</v>
      </c>
      <c r="O13" s="7"/>
      <c r="P13" s="55">
        <f t="shared" si="5"/>
        <v>0</v>
      </c>
      <c r="Q13" s="7"/>
      <c r="R13" s="55">
        <f t="shared" si="6"/>
        <v>0</v>
      </c>
      <c r="S13" s="55">
        <f t="shared" si="7"/>
        <v>0</v>
      </c>
      <c r="T13" s="55">
        <f t="shared" si="8"/>
        <v>0</v>
      </c>
      <c r="AP13" s="7"/>
      <c r="AQ13" s="7"/>
      <c r="AR13" s="7"/>
      <c r="AS13" s="7"/>
      <c r="AT13" s="21">
        <f t="shared" si="9"/>
        <v>0</v>
      </c>
      <c r="AU13" s="7"/>
      <c r="AV13" s="21">
        <f t="shared" si="10"/>
        <v>0</v>
      </c>
      <c r="AW13" s="7"/>
      <c r="AX13" s="21">
        <f t="shared" si="27"/>
        <v>0</v>
      </c>
      <c r="AY13" s="7"/>
      <c r="AZ13" s="21">
        <f t="shared" si="12"/>
        <v>0</v>
      </c>
      <c r="BA13" s="7"/>
      <c r="BB13" s="21">
        <f t="shared" si="13"/>
        <v>0</v>
      </c>
      <c r="BC13" s="7"/>
      <c r="BD13" s="21">
        <f t="shared" si="14"/>
        <v>0</v>
      </c>
      <c r="BE13" s="7"/>
      <c r="BF13" s="21">
        <f t="shared" si="15"/>
        <v>0</v>
      </c>
      <c r="BG13" s="21">
        <f t="shared" si="16"/>
        <v>0</v>
      </c>
      <c r="BH13" s="21">
        <f t="shared" si="17"/>
        <v>0</v>
      </c>
    </row>
    <row r="14" spans="1:60" s="19" customFormat="1" x14ac:dyDescent="0.25">
      <c r="B14" s="7"/>
      <c r="C14" s="7"/>
      <c r="D14" s="7"/>
      <c r="E14" s="7"/>
      <c r="F14" s="55">
        <f t="shared" si="0"/>
        <v>0</v>
      </c>
      <c r="G14" s="7"/>
      <c r="H14" s="55">
        <f t="shared" si="1"/>
        <v>0</v>
      </c>
      <c r="I14" s="7"/>
      <c r="J14" s="55">
        <f t="shared" si="2"/>
        <v>0</v>
      </c>
      <c r="K14" s="7"/>
      <c r="L14" s="55">
        <f t="shared" si="3"/>
        <v>0</v>
      </c>
      <c r="M14" s="7"/>
      <c r="N14" s="55">
        <f t="shared" si="4"/>
        <v>0</v>
      </c>
      <c r="O14" s="7"/>
      <c r="P14" s="55">
        <f t="shared" si="5"/>
        <v>0</v>
      </c>
      <c r="Q14" s="7"/>
      <c r="R14" s="55">
        <f t="shared" si="6"/>
        <v>0</v>
      </c>
      <c r="S14" s="55">
        <f t="shared" si="7"/>
        <v>0</v>
      </c>
      <c r="T14" s="55">
        <f t="shared" si="8"/>
        <v>0</v>
      </c>
    </row>
    <row r="15" spans="1:60" s="19" customFormat="1" x14ac:dyDescent="0.25"/>
    <row r="16" spans="1:60" s="19" customFormat="1" x14ac:dyDescent="0.25"/>
  </sheetData>
  <sortState xmlns:xlrd2="http://schemas.microsoft.com/office/spreadsheetml/2017/richdata2" ref="B6:T10">
    <sortCondition descending="1" ref="S6:S10"/>
  </sortState>
  <pageMargins left="0.25" right="0.25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H34"/>
  <sheetViews>
    <sheetView workbookViewId="0">
      <selection activeCell="A3" sqref="A3"/>
    </sheetView>
  </sheetViews>
  <sheetFormatPr defaultRowHeight="15" x14ac:dyDescent="0.25"/>
  <cols>
    <col min="1" max="1" width="11.140625" bestFit="1" customWidth="1"/>
    <col min="2" max="2" width="12.42578125" customWidth="1"/>
    <col min="3" max="3" width="10.140625" bestFit="1" customWidth="1"/>
    <col min="4" max="4" width="11.85546875" bestFit="1" customWidth="1"/>
    <col min="5" max="5" width="9" bestFit="1" customWidth="1"/>
    <col min="6" max="6" width="3.85546875" bestFit="1" customWidth="1"/>
    <col min="7" max="7" width="6.28515625" bestFit="1" customWidth="1"/>
    <col min="8" max="8" width="6.5703125" bestFit="1" customWidth="1"/>
    <col min="9" max="9" width="6.28515625" bestFit="1" customWidth="1"/>
    <col min="10" max="10" width="3.85546875" bestFit="1" customWidth="1"/>
    <col min="11" max="11" width="6.28515625" bestFit="1" customWidth="1"/>
    <col min="12" max="12" width="3.85546875" bestFit="1" customWidth="1"/>
    <col min="13" max="13" width="6.28515625" bestFit="1" customWidth="1"/>
    <col min="14" max="14" width="3.85546875" bestFit="1" customWidth="1"/>
    <col min="15" max="15" width="6.28515625" bestFit="1" customWidth="1"/>
    <col min="16" max="16" width="3.85546875" bestFit="1" customWidth="1"/>
    <col min="17" max="17" width="6.28515625" bestFit="1" customWidth="1"/>
    <col min="18" max="18" width="3.85546875" bestFit="1" customWidth="1"/>
    <col min="19" max="19" width="5.140625" bestFit="1" customWidth="1"/>
    <col min="20" max="20" width="5.28515625" bestFit="1" customWidth="1"/>
    <col min="22" max="22" width="12.28515625" customWidth="1"/>
    <col min="23" max="23" width="14.7109375" customWidth="1"/>
    <col min="24" max="24" width="11.85546875" bestFit="1" customWidth="1"/>
    <col min="25" max="25" width="9" bestFit="1" customWidth="1"/>
    <col min="26" max="26" width="3.85546875" bestFit="1" customWidth="1"/>
    <col min="27" max="27" width="6.28515625" bestFit="1" customWidth="1"/>
    <col min="28" max="28" width="5.5703125" bestFit="1" customWidth="1"/>
    <col min="29" max="29" width="6.28515625" bestFit="1" customWidth="1"/>
    <col min="30" max="30" width="3.85546875" bestFit="1" customWidth="1"/>
    <col min="31" max="31" width="6.28515625" bestFit="1" customWidth="1"/>
    <col min="32" max="32" width="3.85546875" bestFit="1" customWidth="1"/>
    <col min="33" max="33" width="6.28515625" bestFit="1" customWidth="1"/>
    <col min="34" max="34" width="3.85546875" bestFit="1" customWidth="1"/>
    <col min="35" max="35" width="6.28515625" bestFit="1" customWidth="1"/>
    <col min="36" max="36" width="3.85546875" bestFit="1" customWidth="1"/>
    <col min="37" max="37" width="6.28515625" bestFit="1" customWidth="1"/>
    <col min="38" max="38" width="3.85546875" bestFit="1" customWidth="1"/>
    <col min="39" max="39" width="5.140625" bestFit="1" customWidth="1"/>
    <col min="40" max="40" width="5.28515625" bestFit="1" customWidth="1"/>
    <col min="42" max="42" width="15.140625" bestFit="1" customWidth="1"/>
    <col min="43" max="43" width="12.85546875" customWidth="1"/>
    <col min="44" max="44" width="12.85546875" bestFit="1" customWidth="1"/>
    <col min="45" max="45" width="9" bestFit="1" customWidth="1"/>
    <col min="46" max="46" width="3.85546875" bestFit="1" customWidth="1"/>
    <col min="47" max="47" width="6.28515625" bestFit="1" customWidth="1"/>
    <col min="48" max="48" width="5.5703125" bestFit="1" customWidth="1"/>
    <col min="49" max="49" width="6.28515625" bestFit="1" customWidth="1"/>
    <col min="50" max="50" width="3.85546875" bestFit="1" customWidth="1"/>
    <col min="51" max="51" width="6.28515625" bestFit="1" customWidth="1"/>
    <col min="52" max="52" width="3.85546875" bestFit="1" customWidth="1"/>
    <col min="53" max="53" width="6.28515625" bestFit="1" customWidth="1"/>
    <col min="54" max="54" width="3.85546875" bestFit="1" customWidth="1"/>
    <col min="55" max="55" width="6.28515625" bestFit="1" customWidth="1"/>
    <col min="56" max="56" width="3.85546875" bestFit="1" customWidth="1"/>
    <col min="57" max="57" width="6.285156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0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s="19" customFormat="1" x14ac:dyDescent="0.25">
      <c r="A2" s="61" t="s">
        <v>240</v>
      </c>
      <c r="B2" s="60"/>
      <c r="C2" s="60" t="s">
        <v>258</v>
      </c>
      <c r="D2" s="60">
        <v>10</v>
      </c>
      <c r="E2" s="60" t="s">
        <v>356</v>
      </c>
      <c r="F2" s="60">
        <v>95</v>
      </c>
      <c r="G2" s="60" t="s">
        <v>250</v>
      </c>
      <c r="H2" s="76">
        <f>200/(F2-D2)</f>
        <v>2.3529411764705883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 t="s">
        <v>258</v>
      </c>
      <c r="X2" s="60">
        <v>8.5</v>
      </c>
      <c r="Y2" s="60" t="s">
        <v>356</v>
      </c>
      <c r="Z2" s="60">
        <v>83</v>
      </c>
      <c r="AA2" s="60" t="s">
        <v>250</v>
      </c>
      <c r="AB2" s="76">
        <f>200/(Z2-X2)</f>
        <v>2.6845637583892619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 t="s">
        <v>258</v>
      </c>
      <c r="AR2" s="60">
        <v>7</v>
      </c>
      <c r="AS2" s="60" t="s">
        <v>356</v>
      </c>
      <c r="AT2" s="60">
        <v>66</v>
      </c>
      <c r="AU2" s="60" t="s">
        <v>250</v>
      </c>
      <c r="AV2" s="76">
        <f>200/(AT2-AR2)</f>
        <v>3.3898305084745761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19" customFormat="1" x14ac:dyDescent="0.25"/>
    <row r="4" spans="1:60" s="19" customFormat="1" x14ac:dyDescent="0.25">
      <c r="B4" s="19" t="s">
        <v>245</v>
      </c>
      <c r="C4" s="19" t="s">
        <v>237</v>
      </c>
      <c r="D4" s="19" t="s">
        <v>244</v>
      </c>
      <c r="V4" s="19" t="s">
        <v>245</v>
      </c>
      <c r="W4" s="19" t="s">
        <v>236</v>
      </c>
      <c r="X4" s="19" t="s">
        <v>244</v>
      </c>
      <c r="AP4" s="19" t="s">
        <v>245</v>
      </c>
      <c r="AQ4" s="19" t="s">
        <v>238</v>
      </c>
      <c r="AR4" s="19" t="s">
        <v>244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F5" s="19" t="s">
        <v>241</v>
      </c>
      <c r="G5" s="19" t="s">
        <v>8</v>
      </c>
      <c r="H5" s="19" t="s">
        <v>241</v>
      </c>
      <c r="I5" s="19" t="s">
        <v>8</v>
      </c>
      <c r="J5" s="19" t="s">
        <v>241</v>
      </c>
      <c r="K5" s="19" t="s">
        <v>8</v>
      </c>
      <c r="L5" s="19" t="s">
        <v>241</v>
      </c>
      <c r="M5" s="19" t="s">
        <v>8</v>
      </c>
      <c r="N5" s="19" t="s">
        <v>241</v>
      </c>
      <c r="O5" s="19" t="s">
        <v>8</v>
      </c>
      <c r="P5" s="19" t="s">
        <v>241</v>
      </c>
      <c r="Q5" s="19" t="s">
        <v>8</v>
      </c>
      <c r="R5" s="19" t="s">
        <v>241</v>
      </c>
      <c r="S5" s="19" t="s">
        <v>259</v>
      </c>
      <c r="T5" s="19" t="s">
        <v>357</v>
      </c>
      <c r="V5" s="19" t="s">
        <v>5</v>
      </c>
      <c r="W5" s="19" t="s">
        <v>6</v>
      </c>
      <c r="X5" s="19" t="s">
        <v>7</v>
      </c>
      <c r="Y5" s="19" t="s">
        <v>8</v>
      </c>
      <c r="Z5" s="19" t="s">
        <v>241</v>
      </c>
      <c r="AA5" s="19" t="s">
        <v>8</v>
      </c>
      <c r="AB5" s="19" t="s">
        <v>241</v>
      </c>
      <c r="AC5" s="19" t="s">
        <v>8</v>
      </c>
      <c r="AD5" s="19" t="s">
        <v>241</v>
      </c>
      <c r="AE5" s="19" t="s">
        <v>8</v>
      </c>
      <c r="AF5" s="19" t="s">
        <v>241</v>
      </c>
      <c r="AG5" s="19" t="s">
        <v>8</v>
      </c>
      <c r="AH5" s="19" t="s">
        <v>241</v>
      </c>
      <c r="AI5" s="19" t="s">
        <v>8</v>
      </c>
      <c r="AJ5" s="19" t="s">
        <v>241</v>
      </c>
      <c r="AK5" s="19" t="s">
        <v>8</v>
      </c>
      <c r="AL5" s="19" t="s">
        <v>241</v>
      </c>
      <c r="AM5" s="19" t="s">
        <v>259</v>
      </c>
      <c r="AN5" s="19" t="s">
        <v>357</v>
      </c>
      <c r="AP5" s="19" t="s">
        <v>5</v>
      </c>
      <c r="AQ5" s="19" t="s">
        <v>6</v>
      </c>
      <c r="AR5" s="19" t="s">
        <v>7</v>
      </c>
      <c r="AS5" s="19" t="s">
        <v>8</v>
      </c>
      <c r="AT5" s="19" t="s">
        <v>241</v>
      </c>
      <c r="AU5" s="19" t="s">
        <v>8</v>
      </c>
      <c r="AV5" s="19" t="s">
        <v>241</v>
      </c>
      <c r="AW5" s="19" t="s">
        <v>8</v>
      </c>
      <c r="AX5" s="19" t="s">
        <v>241</v>
      </c>
      <c r="AY5" s="19" t="s">
        <v>8</v>
      </c>
      <c r="AZ5" s="19" t="s">
        <v>241</v>
      </c>
      <c r="BA5" s="19" t="s">
        <v>8</v>
      </c>
      <c r="BB5" s="19" t="s">
        <v>241</v>
      </c>
      <c r="BC5" s="19" t="s">
        <v>8</v>
      </c>
      <c r="BD5" s="19" t="s">
        <v>241</v>
      </c>
      <c r="BE5" s="19" t="s">
        <v>8</v>
      </c>
      <c r="BF5" s="19" t="s">
        <v>241</v>
      </c>
      <c r="BG5" s="19" t="s">
        <v>259</v>
      </c>
      <c r="BH5" s="19" t="s">
        <v>357</v>
      </c>
    </row>
    <row r="6" spans="1:60" s="19" customFormat="1" x14ac:dyDescent="0.25">
      <c r="E6" s="19" t="s">
        <v>251</v>
      </c>
      <c r="G6" s="19" t="s">
        <v>252</v>
      </c>
      <c r="I6" s="19" t="s">
        <v>253</v>
      </c>
      <c r="K6" s="19" t="s">
        <v>254</v>
      </c>
      <c r="M6" s="19" t="s">
        <v>255</v>
      </c>
      <c r="O6" s="19" t="s">
        <v>256</v>
      </c>
      <c r="Q6" s="19" t="s">
        <v>378</v>
      </c>
      <c r="Y6" s="19" t="s">
        <v>251</v>
      </c>
      <c r="AA6" s="19" t="s">
        <v>252</v>
      </c>
      <c r="AC6" s="19" t="s">
        <v>253</v>
      </c>
      <c r="AE6" s="19" t="s">
        <v>254</v>
      </c>
      <c r="AG6" s="19" t="s">
        <v>255</v>
      </c>
      <c r="AI6" s="19" t="s">
        <v>256</v>
      </c>
      <c r="AK6" s="19" t="s">
        <v>378</v>
      </c>
      <c r="AS6" s="19" t="s">
        <v>251</v>
      </c>
      <c r="AU6" s="19" t="s">
        <v>252</v>
      </c>
      <c r="AW6" s="19" t="s">
        <v>253</v>
      </c>
      <c r="AY6" s="19" t="s">
        <v>254</v>
      </c>
      <c r="BA6" s="19" t="s">
        <v>255</v>
      </c>
      <c r="BC6" s="19" t="s">
        <v>256</v>
      </c>
      <c r="BE6" s="19" t="s">
        <v>378</v>
      </c>
    </row>
    <row r="7" spans="1:60" s="19" customFormat="1" x14ac:dyDescent="0.25">
      <c r="B7" s="56" t="s">
        <v>150</v>
      </c>
      <c r="C7" s="56" t="s">
        <v>151</v>
      </c>
      <c r="D7" s="56" t="s">
        <v>28</v>
      </c>
      <c r="E7" s="56">
        <v>35</v>
      </c>
      <c r="F7" s="55">
        <f t="shared" ref="F7:F25" si="0">IF(E7="",0,IF(E7&lt;$D$2,0,IF(E7&lt;=$F$2,($H$2*($D$2+E7)-47))))</f>
        <v>58.882352941176478</v>
      </c>
      <c r="G7" s="56">
        <v>36</v>
      </c>
      <c r="H7" s="55">
        <f t="shared" ref="H7:H25" si="1">IF(G7="",0,IF(G7&lt;$D$2,0,IF(G7&lt;=$F$2,($H$2*($D$2+G7)-47))))</f>
        <v>61.235294117647058</v>
      </c>
      <c r="I7" s="56">
        <v>13.5</v>
      </c>
      <c r="J7" s="55">
        <f t="shared" ref="J7:J25" si="2">IF(I7="",0,IF(I7&lt;$D$2,0,IF(I7&lt;=$F$2,($H$2*($D$2+I7)-47))))</f>
        <v>8.294117647058826</v>
      </c>
      <c r="K7" s="56">
        <v>42</v>
      </c>
      <c r="L7" s="55">
        <f t="shared" ref="L7:L25" si="3">IF(K7="",0,IF(K7&lt;$D$2,0,IF(K7&lt;=$F$2,($H$2*($D$2+K7)-47))))</f>
        <v>75.352941176470594</v>
      </c>
      <c r="M7" s="56">
        <v>39.5</v>
      </c>
      <c r="N7" s="55">
        <f t="shared" ref="N7:N25" si="4">IF(M7="",0,IF(M7&lt;$D$2,0,IF(M7&lt;=$F$2,($H$2*($D$2+M7)-47))))</f>
        <v>69.470588235294116</v>
      </c>
      <c r="O7" s="56"/>
      <c r="P7" s="55">
        <f t="shared" ref="P7:P25" si="5">IF(O7="",0,IF(O7&lt;$D$2,0,IF(O7&lt;=$F$2,($H$2*($D$2+O7)-47))))</f>
        <v>0</v>
      </c>
      <c r="Q7" s="56"/>
      <c r="R7" s="55">
        <f t="shared" ref="R7:R25" si="6">IF(Q7="",0,IF(Q7&lt;$D$2,0,IF(Q7&lt;=$F$2,($H$2*($D$2+Q7)-47))))</f>
        <v>0</v>
      </c>
      <c r="S7" s="55">
        <f t="shared" ref="S7:S25" si="7">SUM(F7,H7,J7,L7,N7,P7)-MIN(F7,H7,L7,N7,P7)</f>
        <v>273.23529411764707</v>
      </c>
      <c r="T7" s="55">
        <f t="shared" ref="T7:T25" si="8">S7+R7</f>
        <v>273.23529411764707</v>
      </c>
      <c r="V7" s="56" t="s">
        <v>197</v>
      </c>
      <c r="W7" s="56" t="s">
        <v>198</v>
      </c>
      <c r="X7" s="56" t="s">
        <v>28</v>
      </c>
      <c r="Y7" s="56">
        <v>30</v>
      </c>
      <c r="Z7" s="55">
        <f>IF(Y7="",0,IF(Y7&lt;$X$2,0,IF(Y7&lt;=$Z$2,($AB$2*($X$2+Y7)-46))))</f>
        <v>57.355704697986582</v>
      </c>
      <c r="AA7" s="56"/>
      <c r="AB7" s="55">
        <f>IF(AA7="",0,IF(AA7&lt;$X$2,0,IF(AA7&lt;=$Z$2,($AB$2*($X$2+AA7)-46))))</f>
        <v>0</v>
      </c>
      <c r="AC7" s="56"/>
      <c r="AD7" s="55">
        <f>IF(AC7="",0,IF(AC7&lt;$X$2,0,IF(AC7&lt;=$Z$2,($AB$2*($X$2+AC7)-46))))</f>
        <v>0</v>
      </c>
      <c r="AE7" s="56">
        <v>34.5</v>
      </c>
      <c r="AF7" s="55">
        <f>IF(AE7="",0,IF(AE7&lt;$X$2,0,IF(AE7&lt;=$Z$2,($AB$2*($X$2+AE7)-46))))</f>
        <v>69.436241610738264</v>
      </c>
      <c r="AG7" s="56">
        <v>33.5</v>
      </c>
      <c r="AH7" s="55">
        <f>IF(AG7="",0,IF(AG7&lt;$X$2,0,IF(AG7&lt;=$Z$2,($AB$2*($X$2+AG7)-46))))</f>
        <v>66.751677852349005</v>
      </c>
      <c r="AI7" s="56"/>
      <c r="AJ7" s="55">
        <f>IF(AI7="",0,IF(AI7&lt;$X$2,0,IF(AI7&lt;=$Z$2,($AB$2*($X$2+AI7)-46))))</f>
        <v>0</v>
      </c>
      <c r="AK7" s="56"/>
      <c r="AL7" s="55">
        <f>IF(AK7="",0,IF(AK7&lt;$X$2,0,IF(AK7&lt;=$Z$2,($AB$2*($X$2+AK7)-46))))</f>
        <v>0</v>
      </c>
      <c r="AM7" s="55">
        <f>SUM(Z7,AB7,AD7,AF7,AH7,AJ7)-MIN(Z7,AB7,AD7,AF7,AH7,AJ7)</f>
        <v>193.54362416107386</v>
      </c>
      <c r="AN7" s="55">
        <f>AM7+AL7</f>
        <v>193.54362416107386</v>
      </c>
      <c r="AP7" s="58" t="s">
        <v>165</v>
      </c>
      <c r="AQ7" s="58" t="s">
        <v>317</v>
      </c>
      <c r="AR7" s="58" t="s">
        <v>55</v>
      </c>
      <c r="AS7" s="56"/>
      <c r="AT7" s="55">
        <f>IF(AS7="",0,IF(AS7&lt;$AR$2,0,IF(AS7&lt;=$AT$2,($AV$2*($AR$2+AS7)-47))))</f>
        <v>0</v>
      </c>
      <c r="AU7" s="56"/>
      <c r="AV7" s="55">
        <f>IF(AU7="",0,IF(AU7&lt;$AR$2,0,IF(AU7&lt;=$AT$2,($AV$2*($AR$2+AU7)-47))))</f>
        <v>0</v>
      </c>
      <c r="AW7" s="56">
        <v>28</v>
      </c>
      <c r="AX7" s="55">
        <f>IF(AW7="",0,IF(AW7&lt;$AR$2,0,IF(AW7&lt;=$AT$2,($AV$2*($AR$2+AW7)-47))))</f>
        <v>71.644067796610159</v>
      </c>
      <c r="AY7" s="56">
        <v>24.5</v>
      </c>
      <c r="AZ7" s="55">
        <f>IF(AY7="",0,IF(AY7&lt;$AR$2,0,IF(AY7&lt;=$AT$2,($AV$2*($AR$2+AY7)-47))))</f>
        <v>59.779661016949149</v>
      </c>
      <c r="BA7" s="56">
        <v>27</v>
      </c>
      <c r="BB7" s="55">
        <f>IF(BA7="",0,IF(BA7&lt;$AR$2,0,IF(BA7&lt;=$AT$2,($AV$2*($AR$2+BA7)-47))))</f>
        <v>68.254237288135585</v>
      </c>
      <c r="BC7" s="56"/>
      <c r="BD7" s="55">
        <f>IF(BC7="",0,IF(BC7&lt;$AR$2,0,IF(BC7&lt;=$AT$2,($AV$2*($AR$2+BC7)-47))))</f>
        <v>0</v>
      </c>
      <c r="BE7" s="56"/>
      <c r="BF7" s="55">
        <f>IF(BE7="",0,IF(BE7&lt;$AR$2,0,IF(BE7&lt;=$AT$2,($AV$2*($AR$2+BE7)-47))))</f>
        <v>0</v>
      </c>
      <c r="BG7" s="55">
        <f>SUM(AT7,AV7,AX7,AZ7,BB7,BD7)-MIN(AT7,AV7,AX7,AZ7,BB7,BD7)</f>
        <v>199.67796610169489</v>
      </c>
      <c r="BH7" s="55">
        <f>BG7+BF7</f>
        <v>199.67796610169489</v>
      </c>
    </row>
    <row r="8" spans="1:60" s="19" customFormat="1" x14ac:dyDescent="0.25">
      <c r="B8" s="56" t="s">
        <v>152</v>
      </c>
      <c r="C8" s="56" t="s">
        <v>153</v>
      </c>
      <c r="D8" s="56" t="s">
        <v>28</v>
      </c>
      <c r="E8" s="56">
        <v>30</v>
      </c>
      <c r="F8" s="55">
        <f t="shared" si="0"/>
        <v>47.117647058823536</v>
      </c>
      <c r="G8" s="56">
        <v>33</v>
      </c>
      <c r="H8" s="55">
        <f t="shared" si="1"/>
        <v>54.176470588235304</v>
      </c>
      <c r="I8" s="56"/>
      <c r="J8" s="55">
        <f t="shared" si="2"/>
        <v>0</v>
      </c>
      <c r="K8" s="56">
        <v>43</v>
      </c>
      <c r="L8" s="55">
        <f t="shared" si="3"/>
        <v>77.705882352941174</v>
      </c>
      <c r="M8" s="56">
        <v>40</v>
      </c>
      <c r="N8" s="55">
        <f t="shared" si="4"/>
        <v>70.64705882352942</v>
      </c>
      <c r="O8" s="56"/>
      <c r="P8" s="55">
        <f t="shared" si="5"/>
        <v>0</v>
      </c>
      <c r="Q8" s="56"/>
      <c r="R8" s="55">
        <f t="shared" si="6"/>
        <v>0</v>
      </c>
      <c r="S8" s="55">
        <f t="shared" si="7"/>
        <v>249.64705882352942</v>
      </c>
      <c r="T8" s="55">
        <f t="shared" si="8"/>
        <v>249.64705882352942</v>
      </c>
      <c r="V8" s="56" t="s">
        <v>118</v>
      </c>
      <c r="W8" s="56" t="s">
        <v>127</v>
      </c>
      <c r="X8" s="56" t="s">
        <v>11</v>
      </c>
      <c r="Y8" s="56">
        <v>17</v>
      </c>
      <c r="Z8" s="55">
        <f>IF(Y8="",0,IF(Y8&lt;$X$2,0,IF(Y8&lt;=$Z$2,($AB$2*($X$2+Y8)-46))))</f>
        <v>22.456375838926178</v>
      </c>
      <c r="AA8" s="56">
        <v>20</v>
      </c>
      <c r="AB8" s="55">
        <f>IF(AA8="",0,IF(AA8&lt;$X$2,0,IF(AA8&lt;=$Z$2,($AB$2*($X$2+AA8)-46))))</f>
        <v>30.510067114093957</v>
      </c>
      <c r="AC8" s="56">
        <v>25.5</v>
      </c>
      <c r="AD8" s="55">
        <f>IF(AC8="",0,IF(AC8&lt;$X$2,0,IF(AC8&lt;=$Z$2,($AB$2*($X$2+AC8)-46))))</f>
        <v>45.275167785234899</v>
      </c>
      <c r="AE8" s="56"/>
      <c r="AF8" s="55">
        <f>IF(AE8="",0,IF(AE8&lt;$X$2,0,IF(AE8&lt;=$Z$2,($AB$2*($X$2+AE8)-46))))</f>
        <v>0</v>
      </c>
      <c r="AG8" s="56">
        <v>22</v>
      </c>
      <c r="AH8" s="55">
        <f>IF(AG8="",0,IF(AG8&lt;$X$2,0,IF(AG8&lt;=$Z$2,($AB$2*($X$2+AG8)-46))))</f>
        <v>35.87919463087249</v>
      </c>
      <c r="AI8" s="56"/>
      <c r="AJ8" s="55">
        <f>IF(AI8="",0,IF(AI8&lt;$X$2,0,IF(AI8&lt;=$Z$2,($AB$2*($X$2+AI8)-46))))</f>
        <v>0</v>
      </c>
      <c r="AK8" s="56"/>
      <c r="AL8" s="55">
        <f>IF(AK8="",0,IF(AK8&lt;$X$2,0,IF(AK8&lt;=$Z$2,($AB$2*($X$2+AK8)-46))))</f>
        <v>0</v>
      </c>
      <c r="AM8" s="55">
        <f>SUM(Z8,AB8,AD8,AF8,AH8,AJ8)-MIN(Z8,AB8,AD8,AF8,AH8,AJ8)</f>
        <v>134.12080536912754</v>
      </c>
      <c r="AN8" s="55">
        <f>AM8+AL8</f>
        <v>134.12080536912754</v>
      </c>
      <c r="AP8" s="56" t="s">
        <v>118</v>
      </c>
      <c r="AQ8" s="56" t="s">
        <v>212</v>
      </c>
      <c r="AR8" s="56" t="s">
        <v>95</v>
      </c>
      <c r="AS8" s="56"/>
      <c r="AT8" s="55">
        <f>IF(AS8="",0,IF(AS8&lt;$AR$2,0,IF(AS8&lt;=$AT$2,($AV$2*($AR$2+AS8)-47))))</f>
        <v>0</v>
      </c>
      <c r="AU8" s="56">
        <v>23</v>
      </c>
      <c r="AV8" s="55">
        <f>IF(AU8="",0,IF(AU8&lt;$AR$2,0,IF(AU8&lt;=$AT$2,($AV$2*($AR$2+AU8)-47))))</f>
        <v>54.694915254237287</v>
      </c>
      <c r="AW8" s="56">
        <v>21.5</v>
      </c>
      <c r="AX8" s="55">
        <f>IF(AW8="",0,IF(AW8&lt;$AR$2,0,IF(AW8&lt;=$AT$2,($AV$2*($AR$2+AW8)-47))))</f>
        <v>49.610169491525426</v>
      </c>
      <c r="AY8" s="56">
        <v>23</v>
      </c>
      <c r="AZ8" s="55">
        <f>IF(AY8="",0,IF(AY8&lt;$AR$2,0,IF(AY8&lt;=$AT$2,($AV$2*($AR$2+AY8)-47))))</f>
        <v>54.694915254237287</v>
      </c>
      <c r="BA8" s="56"/>
      <c r="BB8" s="55">
        <f>IF(BA8="",0,IF(BA8&lt;$AR$2,0,IF(BA8&lt;=$AT$2,($AV$2*($AR$2+BA8)-47))))</f>
        <v>0</v>
      </c>
      <c r="BC8" s="56"/>
      <c r="BD8" s="55">
        <f>IF(BC8="",0,IF(BC8&lt;$AR$2,0,IF(BC8&lt;=$AT$2,($AV$2*($AR$2+BC8)-47))))</f>
        <v>0</v>
      </c>
      <c r="BE8" s="56"/>
      <c r="BF8" s="55">
        <f>IF(BE8="",0,IF(BE8&lt;$AR$2,0,IF(BE8&lt;=$AT$2,($AV$2*($AR$2+BE8)-47))))</f>
        <v>0</v>
      </c>
      <c r="BG8" s="55">
        <f>SUM(AT8,AV8,AX8,AZ8,BB8,BD8)-MIN(AT8,AV8,AX8,AZ8,BB8,BD8)</f>
        <v>159</v>
      </c>
      <c r="BH8" s="55">
        <f>BG8+BF8</f>
        <v>159</v>
      </c>
    </row>
    <row r="9" spans="1:60" s="19" customFormat="1" x14ac:dyDescent="0.25">
      <c r="B9" s="58" t="s">
        <v>190</v>
      </c>
      <c r="C9" s="58" t="s">
        <v>209</v>
      </c>
      <c r="D9" s="58" t="s">
        <v>28</v>
      </c>
      <c r="E9" s="56"/>
      <c r="F9" s="55">
        <f t="shared" si="0"/>
        <v>0</v>
      </c>
      <c r="G9" s="56"/>
      <c r="H9" s="55">
        <f t="shared" si="1"/>
        <v>0</v>
      </c>
      <c r="I9" s="56">
        <v>39</v>
      </c>
      <c r="J9" s="55">
        <f t="shared" si="2"/>
        <v>68.294117647058826</v>
      </c>
      <c r="K9" s="56">
        <v>43</v>
      </c>
      <c r="L9" s="55">
        <f t="shared" si="3"/>
        <v>77.705882352941174</v>
      </c>
      <c r="M9" s="56">
        <v>36</v>
      </c>
      <c r="N9" s="55">
        <f t="shared" si="4"/>
        <v>61.235294117647058</v>
      </c>
      <c r="O9" s="56"/>
      <c r="P9" s="55">
        <f t="shared" si="5"/>
        <v>0</v>
      </c>
      <c r="Q9" s="56"/>
      <c r="R9" s="55">
        <f t="shared" si="6"/>
        <v>0</v>
      </c>
      <c r="S9" s="55">
        <f t="shared" si="7"/>
        <v>207.23529411764707</v>
      </c>
      <c r="T9" s="55">
        <f t="shared" si="8"/>
        <v>207.23529411764707</v>
      </c>
      <c r="V9" s="56" t="s">
        <v>121</v>
      </c>
      <c r="W9" s="56" t="s">
        <v>125</v>
      </c>
      <c r="X9" s="56" t="s">
        <v>55</v>
      </c>
      <c r="Y9" s="56">
        <v>14</v>
      </c>
      <c r="Z9" s="55">
        <f>IF(Y9="",0,IF(Y9&lt;$X$2,0,IF(Y9&lt;=$Z$2,($AB$2*($X$2+Y9)-46))))</f>
        <v>14.402684563758392</v>
      </c>
      <c r="AA9" s="56">
        <v>16.5</v>
      </c>
      <c r="AB9" s="55">
        <f>IF(AA9="",0,IF(AA9&lt;$X$2,0,IF(AA9&lt;=$Z$2,($AB$2*($X$2+AA9)-46))))</f>
        <v>21.114093959731548</v>
      </c>
      <c r="AC9" s="56"/>
      <c r="AD9" s="55">
        <f>IF(AC9="",0,IF(AC9&lt;$X$2,0,IF(AC9&lt;=$Z$2,($AB$2*($X$2+AC9)-46))))</f>
        <v>0</v>
      </c>
      <c r="AE9" s="56">
        <v>26</v>
      </c>
      <c r="AF9" s="55">
        <f>IF(AE9="",0,IF(AE9&lt;$X$2,0,IF(AE9&lt;=$Z$2,($AB$2*($X$2+AE9)-46))))</f>
        <v>46.617449664429529</v>
      </c>
      <c r="AG9" s="56">
        <v>22.5</v>
      </c>
      <c r="AH9" s="55">
        <f>IF(AG9="",0,IF(AG9&lt;$X$2,0,IF(AG9&lt;=$Z$2,($AB$2*($X$2+AG9)-46))))</f>
        <v>37.22147651006712</v>
      </c>
      <c r="AI9" s="56"/>
      <c r="AJ9" s="55">
        <f>IF(AI9="",0,IF(AI9&lt;$X$2,0,IF(AI9&lt;=$Z$2,($AB$2*($X$2+AI9)-46))))</f>
        <v>0</v>
      </c>
      <c r="AK9" s="56"/>
      <c r="AL9" s="55">
        <f>IF(AK9="",0,IF(AK9&lt;$X$2,0,IF(AK9&lt;=$Z$2,($AB$2*($X$2+AK9)-46))))</f>
        <v>0</v>
      </c>
      <c r="AM9" s="55">
        <f>SUM(Z9,AB9,AD9,AF9,AH9,AJ9)-MIN(Z9,AB9,AD9,AF9,AH9,AJ9)</f>
        <v>119.35570469798658</v>
      </c>
      <c r="AN9" s="55">
        <f>AM9+AL9</f>
        <v>119.35570469798658</v>
      </c>
      <c r="AP9" s="58" t="s">
        <v>325</v>
      </c>
      <c r="AQ9" s="58" t="s">
        <v>326</v>
      </c>
      <c r="AR9" s="58" t="s">
        <v>95</v>
      </c>
      <c r="AS9" s="56"/>
      <c r="AT9" s="55">
        <f>IF(AS9="",0,IF(AS9&lt;$AR$2,0,IF(AS9&lt;=$AT$2,($AV$2*($AR$2+AS9)-47))))</f>
        <v>0</v>
      </c>
      <c r="AU9" s="56"/>
      <c r="AV9" s="55">
        <f>IF(AU9="",0,IF(AU9&lt;$AR$2,0,IF(AU9&lt;=$AT$2,($AV$2*($AR$2+AU9)-47))))</f>
        <v>0</v>
      </c>
      <c r="AW9" s="56">
        <v>23</v>
      </c>
      <c r="AX9" s="55">
        <f>IF(AW9="",0,IF(AW9&lt;$AR$2,0,IF(AW9&lt;=$AT$2,($AV$2*($AR$2+AW9)-47))))</f>
        <v>54.694915254237287</v>
      </c>
      <c r="AY9" s="56">
        <v>19.5</v>
      </c>
      <c r="AZ9" s="55">
        <f>IF(AY9="",0,IF(AY9&lt;$AR$2,0,IF(AY9&lt;=$AT$2,($AV$2*($AR$2+AY9)-47))))</f>
        <v>42.830508474576263</v>
      </c>
      <c r="BA9" s="56">
        <v>18</v>
      </c>
      <c r="BB9" s="55">
        <f>IF(BA9="",0,IF(BA9&lt;$AR$2,0,IF(BA9&lt;=$AT$2,($AV$2*($AR$2+BA9)-47))))</f>
        <v>37.745762711864401</v>
      </c>
      <c r="BC9" s="56"/>
      <c r="BD9" s="55">
        <f>IF(BC9="",0,IF(BC9&lt;$AR$2,0,IF(BC9&lt;=$AT$2,($AV$2*($AR$2+BC9)-47))))</f>
        <v>0</v>
      </c>
      <c r="BE9" s="56"/>
      <c r="BF9" s="55">
        <f>IF(BE9="",0,IF(BE9&lt;$AR$2,0,IF(BE9&lt;=$AT$2,($AV$2*($AR$2+BE9)-47))))</f>
        <v>0</v>
      </c>
      <c r="BG9" s="55">
        <f>SUM(AT9,AV9,AX9,AZ9,BB9,BD9)-MIN(AT9,AV9,AX9,AZ9,BB9,BD9)</f>
        <v>135.27118644067795</v>
      </c>
      <c r="BH9" s="55">
        <f>BG9+BF9</f>
        <v>135.27118644067795</v>
      </c>
    </row>
    <row r="10" spans="1:60" s="19" customFormat="1" x14ac:dyDescent="0.25">
      <c r="B10" s="56" t="s">
        <v>301</v>
      </c>
      <c r="C10" s="56" t="s">
        <v>170</v>
      </c>
      <c r="D10" s="56" t="s">
        <v>28</v>
      </c>
      <c r="E10" s="56"/>
      <c r="F10" s="55">
        <f t="shared" si="0"/>
        <v>0</v>
      </c>
      <c r="G10" s="56"/>
      <c r="H10" s="55">
        <f t="shared" si="1"/>
        <v>0</v>
      </c>
      <c r="I10" s="56">
        <v>42.5</v>
      </c>
      <c r="J10" s="55">
        <f t="shared" si="2"/>
        <v>76.529411764705884</v>
      </c>
      <c r="K10" s="56">
        <v>37</v>
      </c>
      <c r="L10" s="55">
        <f t="shared" si="3"/>
        <v>63.588235294117652</v>
      </c>
      <c r="M10" s="56">
        <v>38</v>
      </c>
      <c r="N10" s="55">
        <f t="shared" si="4"/>
        <v>65.941176470588232</v>
      </c>
      <c r="O10" s="56"/>
      <c r="P10" s="55">
        <f t="shared" si="5"/>
        <v>0</v>
      </c>
      <c r="Q10" s="56"/>
      <c r="R10" s="55">
        <f t="shared" si="6"/>
        <v>0</v>
      </c>
      <c r="S10" s="55">
        <f t="shared" si="7"/>
        <v>206.05882352941177</v>
      </c>
      <c r="T10" s="55">
        <f t="shared" si="8"/>
        <v>206.05882352941177</v>
      </c>
      <c r="V10" s="56" t="s">
        <v>118</v>
      </c>
      <c r="W10" s="56" t="s">
        <v>54</v>
      </c>
      <c r="X10" s="56" t="s">
        <v>55</v>
      </c>
      <c r="Y10" s="56">
        <v>27</v>
      </c>
      <c r="Z10" s="55">
        <f>IF(Y10="",0,IF(Y10&lt;$X$2,0,IF(Y10&lt;=$Z$2,($AB$2*($X$2+Y10)-46))))</f>
        <v>49.302013422818803</v>
      </c>
      <c r="AA10" s="56">
        <v>23</v>
      </c>
      <c r="AB10" s="55">
        <f>IF(AA10="",0,IF(AA10&lt;$X$2,0,IF(AA10&lt;=$Z$2,($AB$2*($X$2+AA10)-46))))</f>
        <v>38.56375838926175</v>
      </c>
      <c r="AC10" s="56"/>
      <c r="AD10" s="55">
        <f>IF(AC10="",0,IF(AC10&lt;$X$2,0,IF(AC10&lt;=$Z$2,($AB$2*($X$2+AC10)-46))))</f>
        <v>0</v>
      </c>
      <c r="AE10" s="56"/>
      <c r="AF10" s="55">
        <f>IF(AE10="",0,IF(AE10&lt;$X$2,0,IF(AE10&lt;=$Z$2,($AB$2*($X$2+AE10)-46))))</f>
        <v>0</v>
      </c>
      <c r="AG10" s="56"/>
      <c r="AH10" s="55">
        <f>IF(AG10="",0,IF(AG10&lt;$X$2,0,IF(AG10&lt;=$Z$2,($AB$2*($X$2+AG10)-46))))</f>
        <v>0</v>
      </c>
      <c r="AI10" s="56"/>
      <c r="AJ10" s="55">
        <f>IF(AI10="",0,IF(AI10&lt;$X$2,0,IF(AI10&lt;=$Z$2,($AB$2*($X$2+AI10)-46))))</f>
        <v>0</v>
      </c>
      <c r="AK10" s="56"/>
      <c r="AL10" s="55">
        <f>IF(AK10="",0,IF(AK10&lt;$X$2,0,IF(AK10&lt;=$Z$2,($AB$2*($X$2+AK10)-46))))</f>
        <v>0</v>
      </c>
      <c r="AM10" s="55">
        <f>SUM(Z10,AB10,AD10,AF10,AH10,AJ10)-MIN(Z10,AB10,AD10,AF10,AH10,AJ10)</f>
        <v>87.865771812080553</v>
      </c>
      <c r="AN10" s="55">
        <f>AM10+AL10</f>
        <v>87.865771812080553</v>
      </c>
      <c r="AP10" s="56" t="s">
        <v>183</v>
      </c>
      <c r="AQ10" s="56" t="s">
        <v>168</v>
      </c>
      <c r="AR10" s="56" t="s">
        <v>95</v>
      </c>
      <c r="AS10" s="56"/>
      <c r="AT10" s="55">
        <f>IF(AS10="",0,IF(AS10&lt;$AR$2,0,IF(AS10&lt;=$AT$2,($AV$2*($AR$2+AS10)-47))))</f>
        <v>0</v>
      </c>
      <c r="AU10" s="56">
        <v>15</v>
      </c>
      <c r="AV10" s="55">
        <f>IF(AU10="",0,IF(AU10&lt;$AR$2,0,IF(AU10&lt;=$AT$2,($AV$2*($AR$2+AU10)-47))))</f>
        <v>27.576271186440678</v>
      </c>
      <c r="AW10" s="56">
        <v>14.5</v>
      </c>
      <c r="AX10" s="55">
        <f>IF(AW10="",0,IF(AW10&lt;$AR$2,0,IF(AW10&lt;=$AT$2,($AV$2*($AR$2+AW10)-47))))</f>
        <v>25.881355932203391</v>
      </c>
      <c r="AY10" s="56">
        <v>16.5</v>
      </c>
      <c r="AZ10" s="55">
        <f>IF(AY10="",0,IF(AY10&lt;$AR$2,0,IF(AY10&lt;=$AT$2,($AV$2*($AR$2+AY10)-47))))</f>
        <v>32.66101694915254</v>
      </c>
      <c r="BA10" s="56">
        <v>16.5</v>
      </c>
      <c r="BB10" s="55">
        <f>IF(BA10="",0,IF(BA10&lt;$AR$2,0,IF(BA10&lt;=$AT$2,($AV$2*($AR$2+BA10)-47))))</f>
        <v>32.66101694915254</v>
      </c>
      <c r="BC10" s="56"/>
      <c r="BD10" s="55">
        <f>IF(BC10="",0,IF(BC10&lt;$AR$2,0,IF(BC10&lt;=$AT$2,($AV$2*($AR$2+BC10)-47))))</f>
        <v>0</v>
      </c>
      <c r="BE10" s="56"/>
      <c r="BF10" s="55">
        <f>IF(BE10="",0,IF(BE10&lt;$AR$2,0,IF(BE10&lt;=$AT$2,($AV$2*($AR$2+BE10)-47))))</f>
        <v>0</v>
      </c>
      <c r="BG10" s="55">
        <f>SUM(AT10,AV10,AX10,AZ10,BB10,BD10)-MIN(AT10,AV10,AX10,AZ10,BB10,BD10)</f>
        <v>118.77966101694915</v>
      </c>
      <c r="BH10" s="55">
        <f>BG10+BF10</f>
        <v>118.77966101694915</v>
      </c>
    </row>
    <row r="11" spans="1:60" s="19" customFormat="1" x14ac:dyDescent="0.25">
      <c r="B11" s="56" t="s">
        <v>157</v>
      </c>
      <c r="C11" s="56" t="s">
        <v>158</v>
      </c>
      <c r="D11" s="56" t="s">
        <v>28</v>
      </c>
      <c r="E11" s="56"/>
      <c r="F11" s="55">
        <f t="shared" si="0"/>
        <v>0</v>
      </c>
      <c r="G11" s="56">
        <v>28</v>
      </c>
      <c r="H11" s="55">
        <f t="shared" si="1"/>
        <v>42.411764705882362</v>
      </c>
      <c r="I11" s="56">
        <v>27</v>
      </c>
      <c r="J11" s="55">
        <f t="shared" si="2"/>
        <v>40.058823529411768</v>
      </c>
      <c r="K11" s="56">
        <v>32</v>
      </c>
      <c r="L11" s="55">
        <f t="shared" si="3"/>
        <v>51.82352941176471</v>
      </c>
      <c r="M11" s="56">
        <v>27</v>
      </c>
      <c r="N11" s="55">
        <f t="shared" si="4"/>
        <v>40.058823529411768</v>
      </c>
      <c r="O11" s="56"/>
      <c r="P11" s="55">
        <f t="shared" si="5"/>
        <v>0</v>
      </c>
      <c r="Q11" s="56"/>
      <c r="R11" s="55">
        <f t="shared" si="6"/>
        <v>0</v>
      </c>
      <c r="S11" s="55">
        <f t="shared" si="7"/>
        <v>174.35294117647061</v>
      </c>
      <c r="T11" s="55">
        <f t="shared" si="8"/>
        <v>174.35294117647061</v>
      </c>
      <c r="V11" s="58" t="s">
        <v>213</v>
      </c>
      <c r="W11" s="58" t="s">
        <v>306</v>
      </c>
      <c r="X11" s="58" t="s">
        <v>17</v>
      </c>
      <c r="Y11" s="56"/>
      <c r="Z11" s="55">
        <f>IF(Y11="",0,IF(Y11&lt;$X$2,0,IF(Y11&lt;=$Z$2,($AB$2*($X$2+Y11)-46))))</f>
        <v>0</v>
      </c>
      <c r="AA11" s="56"/>
      <c r="AB11" s="55">
        <f>IF(AA11="",0,IF(AA11&lt;$X$2,0,IF(AA11&lt;=$Z$2,($AB$2*($X$2+AA11)-46))))</f>
        <v>0</v>
      </c>
      <c r="AC11" s="56">
        <v>27</v>
      </c>
      <c r="AD11" s="55">
        <f>IF(AC11="",0,IF(AC11&lt;$X$2,0,IF(AC11&lt;=$Z$2,($AB$2*($X$2+AC11)-46))))</f>
        <v>49.302013422818803</v>
      </c>
      <c r="AE11" s="56"/>
      <c r="AF11" s="55">
        <f>IF(AE11="",0,IF(AE11&lt;$X$2,0,IF(AE11&lt;=$Z$2,($AB$2*($X$2+AE11)-46))))</f>
        <v>0</v>
      </c>
      <c r="AG11" s="56">
        <v>22</v>
      </c>
      <c r="AH11" s="55">
        <f>IF(AG11="",0,IF(AG11&lt;$X$2,0,IF(AG11&lt;=$Z$2,($AB$2*($X$2+AG11)-46))))</f>
        <v>35.87919463087249</v>
      </c>
      <c r="AI11" s="56"/>
      <c r="AJ11" s="55">
        <f>IF(AI11="",0,IF(AI11&lt;$X$2,0,IF(AI11&lt;=$Z$2,($AB$2*($X$2+AI11)-46))))</f>
        <v>0</v>
      </c>
      <c r="AK11" s="56"/>
      <c r="AL11" s="55">
        <f>IF(AK11="",0,IF(AK11&lt;$X$2,0,IF(AK11&lt;=$Z$2,($AB$2*($X$2+AK11)-46))))</f>
        <v>0</v>
      </c>
      <c r="AM11" s="55">
        <f>SUM(Z11,AB11,AD11,AF11,AH11,AJ11)-MIN(Z11,AB11,AD11,AF11,AH11,AJ11)</f>
        <v>85.181208053691293</v>
      </c>
      <c r="AN11" s="55">
        <f>AM11+AL11</f>
        <v>85.181208053691293</v>
      </c>
      <c r="AP11" s="58" t="s">
        <v>208</v>
      </c>
      <c r="AQ11" s="58" t="s">
        <v>209</v>
      </c>
      <c r="AR11" s="58" t="s">
        <v>14</v>
      </c>
      <c r="AS11" s="56"/>
      <c r="AT11" s="55">
        <f>IF(AS11="",0,IF(AS11&lt;$AR$2,0,IF(AS11&lt;=$AT$2,($AV$2*($AR$2+AS11)-47))))</f>
        <v>0</v>
      </c>
      <c r="AU11" s="56"/>
      <c r="AV11" s="55">
        <f>IF(AU11="",0,IF(AU11&lt;$AR$2,0,IF(AU11&lt;=$AT$2,($AV$2*($AR$2+AU11)-47))))</f>
        <v>0</v>
      </c>
      <c r="AW11" s="56">
        <v>25</v>
      </c>
      <c r="AX11" s="55">
        <f>IF(AW11="",0,IF(AW11&lt;$AR$2,0,IF(AW11&lt;=$AT$2,($AV$2*($AR$2+AW11)-47))))</f>
        <v>61.474576271186436</v>
      </c>
      <c r="AY11" s="56">
        <v>22</v>
      </c>
      <c r="AZ11" s="55">
        <f>IF(AY11="",0,IF(AY11&lt;$AR$2,0,IF(AY11&lt;=$AT$2,($AV$2*($AR$2+AY11)-47))))</f>
        <v>51.305084745762713</v>
      </c>
      <c r="BA11" s="56"/>
      <c r="BB11" s="55">
        <f>IF(BA11="",0,IF(BA11&lt;$AR$2,0,IF(BA11&lt;=$AT$2,($AV$2*($AR$2+BA11)-47))))</f>
        <v>0</v>
      </c>
      <c r="BC11" s="56"/>
      <c r="BD11" s="55">
        <f>IF(BC11="",0,IF(BC11&lt;$AR$2,0,IF(BC11&lt;=$AT$2,($AV$2*($AR$2+BC11)-47))))</f>
        <v>0</v>
      </c>
      <c r="BE11" s="56"/>
      <c r="BF11" s="55">
        <f>IF(BE11="",0,IF(BE11&lt;$AR$2,0,IF(BE11&lt;=$AT$2,($AV$2*($AR$2+BE11)-47))))</f>
        <v>0</v>
      </c>
      <c r="BG11" s="55">
        <f>SUM(AT11,AV11,AX11,AZ11,BB11,BD11)-MIN(AT11,AV11,AX11,AZ11,BB11,BD11)</f>
        <v>112.77966101694915</v>
      </c>
      <c r="BH11" s="55">
        <f>BG11+BF11</f>
        <v>112.77966101694915</v>
      </c>
    </row>
    <row r="12" spans="1:60" s="19" customFormat="1" x14ac:dyDescent="0.25">
      <c r="B12" s="56" t="s">
        <v>126</v>
      </c>
      <c r="C12" s="56" t="s">
        <v>221</v>
      </c>
      <c r="D12" s="56" t="s">
        <v>14</v>
      </c>
      <c r="E12" s="56">
        <v>25</v>
      </c>
      <c r="F12" s="55">
        <f t="shared" si="0"/>
        <v>35.352941176470594</v>
      </c>
      <c r="G12" s="56">
        <v>25</v>
      </c>
      <c r="H12" s="55">
        <f t="shared" si="1"/>
        <v>35.352941176470594</v>
      </c>
      <c r="I12" s="56"/>
      <c r="J12" s="55">
        <f t="shared" si="2"/>
        <v>0</v>
      </c>
      <c r="K12" s="56"/>
      <c r="L12" s="55">
        <f t="shared" si="3"/>
        <v>0</v>
      </c>
      <c r="M12" s="56"/>
      <c r="N12" s="55">
        <f t="shared" si="4"/>
        <v>0</v>
      </c>
      <c r="O12" s="56"/>
      <c r="P12" s="55">
        <f t="shared" si="5"/>
        <v>0</v>
      </c>
      <c r="Q12" s="56"/>
      <c r="R12" s="55">
        <f t="shared" si="6"/>
        <v>0</v>
      </c>
      <c r="S12" s="55">
        <f t="shared" si="7"/>
        <v>70.705882352941188</v>
      </c>
      <c r="T12" s="55">
        <f t="shared" si="8"/>
        <v>70.705882352941188</v>
      </c>
      <c r="V12" s="56" t="s">
        <v>159</v>
      </c>
      <c r="W12" s="56" t="s">
        <v>160</v>
      </c>
      <c r="X12" s="56" t="s">
        <v>17</v>
      </c>
      <c r="Y12" s="56"/>
      <c r="Z12" s="55">
        <f>IF(Y12="",0,IF(Y12&lt;$X$2,0,IF(Y12&lt;=$Z$2,($AB$2*($X$2+Y12)-46))))</f>
        <v>0</v>
      </c>
      <c r="AA12" s="56">
        <v>21.5</v>
      </c>
      <c r="AB12" s="55">
        <f>IF(AA12="",0,IF(AA12&lt;$X$2,0,IF(AA12&lt;=$Z$2,($AB$2*($X$2+AA12)-46))))</f>
        <v>34.53691275167786</v>
      </c>
      <c r="AC12" s="56">
        <v>27</v>
      </c>
      <c r="AD12" s="55">
        <f>IF(AC12="",0,IF(AC12&lt;$X$2,0,IF(AC12&lt;=$Z$2,($AB$2*($X$2+AC12)-46))))</f>
        <v>49.302013422818803</v>
      </c>
      <c r="AE12" s="56"/>
      <c r="AF12" s="55">
        <f>IF(AE12="",0,IF(AE12&lt;$X$2,0,IF(AE12&lt;=$Z$2,($AB$2*($X$2+AE12)-46))))</f>
        <v>0</v>
      </c>
      <c r="AG12" s="56"/>
      <c r="AH12" s="55">
        <f>IF(AG12="",0,IF(AG12&lt;$X$2,0,IF(AG12&lt;=$Z$2,($AB$2*($X$2+AG12)-46))))</f>
        <v>0</v>
      </c>
      <c r="AI12" s="56"/>
      <c r="AJ12" s="55">
        <f>IF(AI12="",0,IF(AI12&lt;$X$2,0,IF(AI12&lt;=$Z$2,($AB$2*($X$2+AI12)-46))))</f>
        <v>0</v>
      </c>
      <c r="AK12" s="56"/>
      <c r="AL12" s="55">
        <f>IF(AK12="",0,IF(AK12&lt;$X$2,0,IF(AK12&lt;=$Z$2,($AB$2*($X$2+AK12)-46))))</f>
        <v>0</v>
      </c>
      <c r="AM12" s="55">
        <f>SUM(Z12,AB12,AD12,AF12,AH12,AJ12)-MIN(Z12,AB12,AD12,AF12,AH12,AJ12)</f>
        <v>83.838926174496663</v>
      </c>
      <c r="AN12" s="55">
        <f>AM12+AL12</f>
        <v>83.838926174496663</v>
      </c>
      <c r="AP12" s="56" t="s">
        <v>213</v>
      </c>
      <c r="AQ12" s="56" t="s">
        <v>214</v>
      </c>
      <c r="AR12" s="56" t="s">
        <v>95</v>
      </c>
      <c r="AS12" s="56"/>
      <c r="AT12" s="55">
        <f>IF(AS12="",0,IF(AS12&lt;$AR$2,0,IF(AS12&lt;=$AT$2,($AV$2*($AR$2+AS12)-47))))</f>
        <v>0</v>
      </c>
      <c r="AU12" s="56">
        <v>13</v>
      </c>
      <c r="AV12" s="55">
        <f>IF(AU12="",0,IF(AU12&lt;$AR$2,0,IF(AU12&lt;=$AT$2,($AV$2*($AR$2+AU12)-47))))</f>
        <v>20.796610169491515</v>
      </c>
      <c r="AW12" s="56">
        <v>15</v>
      </c>
      <c r="AX12" s="55">
        <f>IF(AW12="",0,IF(AW12&lt;$AR$2,0,IF(AW12&lt;=$AT$2,($AV$2*($AR$2+AW12)-47))))</f>
        <v>27.576271186440678</v>
      </c>
      <c r="AY12" s="56">
        <v>14</v>
      </c>
      <c r="AZ12" s="55">
        <f>IF(AY12="",0,IF(AY12&lt;$AR$2,0,IF(AY12&lt;=$AT$2,($AV$2*($AR$2+AY12)-47))))</f>
        <v>24.186440677966104</v>
      </c>
      <c r="BA12" s="56">
        <v>15</v>
      </c>
      <c r="BB12" s="55">
        <f>IF(BA12="",0,IF(BA12&lt;$AR$2,0,IF(BA12&lt;=$AT$2,($AV$2*($AR$2+BA12)-47))))</f>
        <v>27.576271186440678</v>
      </c>
      <c r="BC12" s="56"/>
      <c r="BD12" s="55">
        <f>IF(BC12="",0,IF(BC12&lt;$AR$2,0,IF(BC12&lt;=$AT$2,($AV$2*($AR$2+BC12)-47))))</f>
        <v>0</v>
      </c>
      <c r="BE12" s="56"/>
      <c r="BF12" s="55">
        <f>IF(BE12="",0,IF(BE12&lt;$AR$2,0,IF(BE12&lt;=$AT$2,($AV$2*($AR$2+BE12)-47))))</f>
        <v>0</v>
      </c>
      <c r="BG12" s="55">
        <f>SUM(AT12,AV12,AX12,AZ12,BB12,BD12)-MIN(AT12,AV12,AX12,AZ12,BB12,BD12)</f>
        <v>100.13559322033898</v>
      </c>
      <c r="BH12" s="55">
        <f>BG12+BF12</f>
        <v>100.13559322033898</v>
      </c>
    </row>
    <row r="13" spans="1:60" s="19" customFormat="1" x14ac:dyDescent="0.25">
      <c r="B13" s="56" t="s">
        <v>119</v>
      </c>
      <c r="C13" s="56" t="s">
        <v>188</v>
      </c>
      <c r="D13" s="56" t="s">
        <v>28</v>
      </c>
      <c r="E13" s="56">
        <v>23</v>
      </c>
      <c r="F13" s="55">
        <f t="shared" si="0"/>
        <v>30.64705882352942</v>
      </c>
      <c r="G13" s="56">
        <v>26</v>
      </c>
      <c r="H13" s="55">
        <f t="shared" si="1"/>
        <v>37.705882352941174</v>
      </c>
      <c r="I13" s="56"/>
      <c r="J13" s="55">
        <f t="shared" si="2"/>
        <v>0</v>
      </c>
      <c r="K13" s="56"/>
      <c r="L13" s="55">
        <f t="shared" si="3"/>
        <v>0</v>
      </c>
      <c r="M13" s="56"/>
      <c r="N13" s="55">
        <f t="shared" si="4"/>
        <v>0</v>
      </c>
      <c r="O13" s="56"/>
      <c r="P13" s="55">
        <f t="shared" si="5"/>
        <v>0</v>
      </c>
      <c r="Q13" s="56"/>
      <c r="R13" s="55">
        <f t="shared" si="6"/>
        <v>0</v>
      </c>
      <c r="S13" s="55">
        <f t="shared" si="7"/>
        <v>68.352941176470594</v>
      </c>
      <c r="T13" s="55">
        <f t="shared" si="8"/>
        <v>68.352941176470594</v>
      </c>
      <c r="V13" s="56" t="s">
        <v>190</v>
      </c>
      <c r="W13" s="56" t="s">
        <v>349</v>
      </c>
      <c r="X13" s="56" t="s">
        <v>11</v>
      </c>
      <c r="Y13" s="56"/>
      <c r="Z13" s="55">
        <f>IF(Y13="",0,IF(Y13&lt;$X$2,0,IF(Y13&lt;=$Z$2,($AB$2*($X$2+Y13)-46))))</f>
        <v>0</v>
      </c>
      <c r="AA13" s="56"/>
      <c r="AB13" s="55">
        <f>IF(AA13="",0,IF(AA13&lt;$X$2,0,IF(AA13&lt;=$Z$2,($AB$2*($X$2+AA13)-46))))</f>
        <v>0</v>
      </c>
      <c r="AC13" s="56">
        <v>39.5</v>
      </c>
      <c r="AD13" s="55">
        <f>IF(AC13="",0,IF(AC13&lt;$X$2,0,IF(AC13&lt;=$Z$2,($AB$2*($X$2+AC13)-46))))</f>
        <v>82.859060402684577</v>
      </c>
      <c r="AE13" s="56"/>
      <c r="AF13" s="55">
        <f>IF(AE13="",0,IF(AE13&lt;$X$2,0,IF(AE13&lt;=$Z$2,($AB$2*($X$2+AE13)-46))))</f>
        <v>0</v>
      </c>
      <c r="AG13" s="56"/>
      <c r="AH13" s="55">
        <f>IF(AG13="",0,IF(AG13&lt;$X$2,0,IF(AG13&lt;=$Z$2,($AB$2*($X$2+AG13)-46))))</f>
        <v>0</v>
      </c>
      <c r="AI13" s="56"/>
      <c r="AJ13" s="55">
        <f>IF(AI13="",0,IF(AI13&lt;$X$2,0,IF(AI13&lt;=$Z$2,($AB$2*($X$2+AI13)-46))))</f>
        <v>0</v>
      </c>
      <c r="AK13" s="56"/>
      <c r="AL13" s="55">
        <f>IF(AK13="",0,IF(AK13&lt;$X$2,0,IF(AK13&lt;=$Z$2,($AB$2*($X$2+AK13)-46))))</f>
        <v>0</v>
      </c>
      <c r="AM13" s="55">
        <f>SUM(Z13,AB13,AD13,AF13,AH13,AJ13)-MIN(Z13,AB13,AD13,AF13,AH13,AJ13)</f>
        <v>82.859060402684577</v>
      </c>
      <c r="AN13" s="55">
        <f>AM13+AL13</f>
        <v>82.859060402684577</v>
      </c>
      <c r="AP13" s="56" t="s">
        <v>132</v>
      </c>
      <c r="AQ13" s="56" t="s">
        <v>202</v>
      </c>
      <c r="AR13" s="56" t="s">
        <v>17</v>
      </c>
      <c r="AS13" s="56">
        <v>21</v>
      </c>
      <c r="AT13" s="55">
        <f>IF(AS13="",0,IF(AS13&lt;$AR$2,0,IF(AS13&lt;=$AT$2,($AV$2*($AR$2+AS13)-47))))</f>
        <v>47.915254237288138</v>
      </c>
      <c r="AU13" s="56"/>
      <c r="AV13" s="55">
        <f>IF(AU13="",0,IF(AU13&lt;$AR$2,0,IF(AU13&lt;=$AT$2,($AV$2*($AR$2+AU13)-47))))</f>
        <v>0</v>
      </c>
      <c r="AW13" s="56"/>
      <c r="AX13" s="55">
        <f>IF(AW13="",0,IF(AW13&lt;$AR$2,0,IF(AW13&lt;=$AT$2,($AV$2*($AR$2+AW13)-47))))</f>
        <v>0</v>
      </c>
      <c r="AY13" s="56"/>
      <c r="AZ13" s="55">
        <f>IF(AY13="",0,IF(AY13&lt;$AR$2,0,IF(AY13&lt;=$AT$2,($AV$2*($AR$2+AY13)-47))))</f>
        <v>0</v>
      </c>
      <c r="BA13" s="56">
        <v>20</v>
      </c>
      <c r="BB13" s="55">
        <f>IF(BA13="",0,IF(BA13&lt;$AR$2,0,IF(BA13&lt;=$AT$2,($AV$2*($AR$2+BA13)-47))))</f>
        <v>44.52542372881355</v>
      </c>
      <c r="BC13" s="56"/>
      <c r="BD13" s="55">
        <f>IF(BC13="",0,IF(BC13&lt;$AR$2,0,IF(BC13&lt;=$AT$2,($AV$2*($AR$2+BC13)-47))))</f>
        <v>0</v>
      </c>
      <c r="BE13" s="56"/>
      <c r="BF13" s="55">
        <f>IF(BE13="",0,IF(BE13&lt;$AR$2,0,IF(BE13&lt;=$AT$2,($AV$2*($AR$2+BE13)-47))))</f>
        <v>0</v>
      </c>
      <c r="BG13" s="55">
        <f>SUM(AT13,AV13,AX13,AZ13,BB13,BD13)-MIN(AT13,AV13,AX13,AZ13,BB13,BD13)</f>
        <v>92.440677966101688</v>
      </c>
      <c r="BH13" s="55">
        <f>BG13+BF13</f>
        <v>92.440677966101688</v>
      </c>
    </row>
    <row r="14" spans="1:60" s="19" customFormat="1" x14ac:dyDescent="0.25">
      <c r="B14" s="56" t="s">
        <v>190</v>
      </c>
      <c r="C14" s="56" t="s">
        <v>191</v>
      </c>
      <c r="D14" s="56" t="s">
        <v>14</v>
      </c>
      <c r="E14" s="56">
        <v>17.5</v>
      </c>
      <c r="F14" s="55">
        <f t="shared" si="0"/>
        <v>17.705882352941174</v>
      </c>
      <c r="G14" s="56">
        <v>25</v>
      </c>
      <c r="H14" s="55">
        <f t="shared" si="1"/>
        <v>35.352941176470594</v>
      </c>
      <c r="I14" s="56"/>
      <c r="J14" s="55">
        <f t="shared" si="2"/>
        <v>0</v>
      </c>
      <c r="K14" s="56"/>
      <c r="L14" s="55">
        <f t="shared" si="3"/>
        <v>0</v>
      </c>
      <c r="M14" s="56"/>
      <c r="N14" s="55">
        <f t="shared" si="4"/>
        <v>0</v>
      </c>
      <c r="O14" s="56"/>
      <c r="P14" s="55">
        <f t="shared" si="5"/>
        <v>0</v>
      </c>
      <c r="Q14" s="56"/>
      <c r="R14" s="55">
        <f t="shared" si="6"/>
        <v>0</v>
      </c>
      <c r="S14" s="55">
        <f t="shared" si="7"/>
        <v>53.058823529411768</v>
      </c>
      <c r="T14" s="55">
        <f t="shared" si="8"/>
        <v>53.058823529411768</v>
      </c>
      <c r="V14" s="56" t="s">
        <v>194</v>
      </c>
      <c r="W14" s="56" t="s">
        <v>195</v>
      </c>
      <c r="X14" s="56" t="s">
        <v>17</v>
      </c>
      <c r="Y14" s="56"/>
      <c r="Z14" s="55">
        <f>IF(Y14="",0,IF(Y14&lt;$X$2,0,IF(Y14&lt;=$Z$2,($AB$2*($X$2+Y14)-46))))</f>
        <v>0</v>
      </c>
      <c r="AA14" s="56">
        <v>18</v>
      </c>
      <c r="AB14" s="55">
        <f>IF(AA14="",0,IF(AA14&lt;$X$2,0,IF(AA14&lt;=$Z$2,($AB$2*($X$2+AA14)-46))))</f>
        <v>25.140939597315437</v>
      </c>
      <c r="AC14" s="56"/>
      <c r="AD14" s="55">
        <f>IF(AC14="",0,IF(AC14&lt;$X$2,0,IF(AC14&lt;=$Z$2,($AB$2*($X$2+AC14)-46))))</f>
        <v>0</v>
      </c>
      <c r="AE14" s="56"/>
      <c r="AF14" s="55">
        <f>IF(AE14="",0,IF(AE14&lt;$X$2,0,IF(AE14&lt;=$Z$2,($AB$2*($X$2+AE14)-46))))</f>
        <v>0</v>
      </c>
      <c r="AG14" s="56">
        <v>27</v>
      </c>
      <c r="AH14" s="55">
        <f>IF(AG14="",0,IF(AG14&lt;$X$2,0,IF(AG14&lt;=$Z$2,($AB$2*($X$2+AG14)-46))))</f>
        <v>49.302013422818803</v>
      </c>
      <c r="AI14" s="56"/>
      <c r="AJ14" s="55">
        <f>IF(AI14="",0,IF(AI14&lt;$X$2,0,IF(AI14&lt;=$Z$2,($AB$2*($X$2+AI14)-46))))</f>
        <v>0</v>
      </c>
      <c r="AK14" s="56"/>
      <c r="AL14" s="55">
        <f>IF(AK14="",0,IF(AK14&lt;$X$2,0,IF(AK14&lt;=$Z$2,($AB$2*($X$2+AK14)-46))))</f>
        <v>0</v>
      </c>
      <c r="AM14" s="55">
        <f>SUM(Z14,AB14,AD14,AF14,AH14,AJ14)-MIN(Z14,AB14,AD14,AF14,AH14,AJ14)</f>
        <v>74.44295302013424</v>
      </c>
      <c r="AN14" s="55">
        <f>AM14+AL14</f>
        <v>74.44295302013424</v>
      </c>
      <c r="AP14" s="56" t="s">
        <v>211</v>
      </c>
      <c r="AQ14" s="56" t="s">
        <v>122</v>
      </c>
      <c r="AR14" s="56" t="s">
        <v>95</v>
      </c>
      <c r="AS14" s="56"/>
      <c r="AT14" s="55">
        <f>IF(AS14="",0,IF(AS14&lt;$AR$2,0,IF(AS14&lt;=$AT$2,($AV$2*($AR$2+AS14)-47))))</f>
        <v>0</v>
      </c>
      <c r="AU14" s="56">
        <v>20</v>
      </c>
      <c r="AV14" s="55">
        <f>IF(AU14="",0,IF(AU14&lt;$AR$2,0,IF(AU14&lt;=$AT$2,($AV$2*($AR$2+AU14)-47))))</f>
        <v>44.52542372881355</v>
      </c>
      <c r="AW14" s="56">
        <v>20</v>
      </c>
      <c r="AX14" s="55">
        <f>IF(AW14="",0,IF(AW14&lt;$AR$2,0,IF(AW14&lt;=$AT$2,($AV$2*($AR$2+AW14)-47))))</f>
        <v>44.52542372881355</v>
      </c>
      <c r="AY14" s="56"/>
      <c r="AZ14" s="55">
        <f>IF(AY14="",0,IF(AY14&lt;$AR$2,0,IF(AY14&lt;=$AT$2,($AV$2*($AR$2+AY14)-47))))</f>
        <v>0</v>
      </c>
      <c r="BA14" s="56"/>
      <c r="BB14" s="55">
        <f>IF(BA14="",0,IF(BA14&lt;$AR$2,0,IF(BA14&lt;=$AT$2,($AV$2*($AR$2+BA14)-47))))</f>
        <v>0</v>
      </c>
      <c r="BC14" s="56"/>
      <c r="BD14" s="55">
        <f>IF(BC14="",0,IF(BC14&lt;$AR$2,0,IF(BC14&lt;=$AT$2,($AV$2*($AR$2+BC14)-47))))</f>
        <v>0</v>
      </c>
      <c r="BE14" s="56"/>
      <c r="BF14" s="55">
        <f>IF(BE14="",0,IF(BE14&lt;$AR$2,0,IF(BE14&lt;=$AT$2,($AV$2*($AR$2+BE14)-47))))</f>
        <v>0</v>
      </c>
      <c r="BG14" s="55">
        <f>SUM(AT14,AV14,AX14,AZ14,BB14,BD14)-MIN(AT14,AV14,AX14,AZ14,BB14,BD14)</f>
        <v>89.0508474576271</v>
      </c>
      <c r="BH14" s="55">
        <f>BG14+BF14</f>
        <v>89.0508474576271</v>
      </c>
    </row>
    <row r="15" spans="1:60" s="19" customFormat="1" x14ac:dyDescent="0.25">
      <c r="B15" s="58" t="s">
        <v>327</v>
      </c>
      <c r="C15" s="58" t="s">
        <v>348</v>
      </c>
      <c r="D15" s="58" t="s">
        <v>14</v>
      </c>
      <c r="E15" s="56"/>
      <c r="F15" s="55">
        <f t="shared" si="0"/>
        <v>0</v>
      </c>
      <c r="G15" s="56"/>
      <c r="H15" s="55">
        <f t="shared" si="1"/>
        <v>0</v>
      </c>
      <c r="I15" s="56">
        <v>29</v>
      </c>
      <c r="J15" s="55">
        <f t="shared" si="2"/>
        <v>44.764705882352942</v>
      </c>
      <c r="K15" s="56"/>
      <c r="L15" s="55">
        <f t="shared" si="3"/>
        <v>0</v>
      </c>
      <c r="M15" s="56"/>
      <c r="N15" s="55">
        <f t="shared" si="4"/>
        <v>0</v>
      </c>
      <c r="O15" s="56"/>
      <c r="P15" s="55">
        <f t="shared" si="5"/>
        <v>0</v>
      </c>
      <c r="Q15" s="56"/>
      <c r="R15" s="55">
        <f t="shared" si="6"/>
        <v>0</v>
      </c>
      <c r="S15" s="55">
        <f t="shared" si="7"/>
        <v>44.764705882352942</v>
      </c>
      <c r="T15" s="55">
        <f t="shared" si="8"/>
        <v>44.764705882352942</v>
      </c>
      <c r="V15" s="56" t="s">
        <v>215</v>
      </c>
      <c r="W15" s="56" t="s">
        <v>223</v>
      </c>
      <c r="X15" s="56" t="s">
        <v>14</v>
      </c>
      <c r="Y15" s="56">
        <v>16</v>
      </c>
      <c r="Z15" s="55">
        <f>IF(Y15="",0,IF(Y15&lt;$X$2,0,IF(Y15&lt;=$Z$2,($AB$2*($X$2+Y15)-46))))</f>
        <v>19.771812080536918</v>
      </c>
      <c r="AA15" s="56"/>
      <c r="AB15" s="55">
        <f>IF(AA15="",0,IF(AA15&lt;$X$2,0,IF(AA15&lt;=$Z$2,($AB$2*($X$2+AA15)-46))))</f>
        <v>0</v>
      </c>
      <c r="AC15" s="56"/>
      <c r="AD15" s="55">
        <f>IF(AC15="",0,IF(AC15&lt;$X$2,0,IF(AC15&lt;=$Z$2,($AB$2*($X$2+AC15)-46))))</f>
        <v>0</v>
      </c>
      <c r="AE15" s="56">
        <v>28.5</v>
      </c>
      <c r="AF15" s="55">
        <f>IF(AE15="",0,IF(AE15&lt;$X$2,0,IF(AE15&lt;=$Z$2,($AB$2*($X$2+AE15)-46))))</f>
        <v>53.328859060402692</v>
      </c>
      <c r="AG15" s="56"/>
      <c r="AH15" s="55">
        <f>IF(AG15="",0,IF(AG15&lt;$X$2,0,IF(AG15&lt;=$Z$2,($AB$2*($X$2+AG15)-46))))</f>
        <v>0</v>
      </c>
      <c r="AI15" s="56"/>
      <c r="AJ15" s="55">
        <f>IF(AI15="",0,IF(AI15&lt;$X$2,0,IF(AI15&lt;=$Z$2,($AB$2*($X$2+AI15)-46))))</f>
        <v>0</v>
      </c>
      <c r="AK15" s="56"/>
      <c r="AL15" s="55">
        <f>IF(AK15="",0,IF(AK15&lt;$X$2,0,IF(AK15&lt;=$Z$2,($AB$2*($X$2+AK15)-46))))</f>
        <v>0</v>
      </c>
      <c r="AM15" s="55">
        <f>SUM(Z15,AB15,AD15,AF15,AH15,AJ15)-MIN(Z15,AB15,AD15,AF15,AH15,AJ15)</f>
        <v>73.10067114093961</v>
      </c>
      <c r="AN15" s="55">
        <f>AM15+AL15</f>
        <v>73.10067114093961</v>
      </c>
      <c r="AP15" s="58" t="s">
        <v>142</v>
      </c>
      <c r="AQ15" s="58" t="s">
        <v>324</v>
      </c>
      <c r="AR15" s="58" t="s">
        <v>95</v>
      </c>
      <c r="AS15" s="56"/>
      <c r="AT15" s="55">
        <f>IF(AS15="",0,IF(AS15&lt;$AR$2,0,IF(AS15&lt;=$AT$2,($AV$2*($AR$2+AS15)-47))))</f>
        <v>0</v>
      </c>
      <c r="AU15" s="56"/>
      <c r="AV15" s="55">
        <f>IF(AU15="",0,IF(AU15&lt;$AR$2,0,IF(AU15&lt;=$AT$2,($AV$2*($AR$2+AU15)-47))))</f>
        <v>0</v>
      </c>
      <c r="AW15" s="56">
        <v>22</v>
      </c>
      <c r="AX15" s="55">
        <f>IF(AW15="",0,IF(AW15&lt;$AR$2,0,IF(AW15&lt;=$AT$2,($AV$2*($AR$2+AW15)-47))))</f>
        <v>51.305084745762713</v>
      </c>
      <c r="AY15" s="56">
        <v>16</v>
      </c>
      <c r="AZ15" s="55">
        <f>IF(AY15="",0,IF(AY15&lt;$AR$2,0,IF(AY15&lt;=$AT$2,($AV$2*($AR$2+AY15)-47))))</f>
        <v>30.966101694915253</v>
      </c>
      <c r="BA15" s="56"/>
      <c r="BB15" s="55">
        <f>IF(BA15="",0,IF(BA15&lt;$AR$2,0,IF(BA15&lt;=$AT$2,($AV$2*($AR$2+BA15)-47))))</f>
        <v>0</v>
      </c>
      <c r="BC15" s="56"/>
      <c r="BD15" s="55">
        <f>IF(BC15="",0,IF(BC15&lt;$AR$2,0,IF(BC15&lt;=$AT$2,($AV$2*($AR$2+BC15)-47))))</f>
        <v>0</v>
      </c>
      <c r="BE15" s="56"/>
      <c r="BF15" s="55">
        <f>IF(BE15="",0,IF(BE15&lt;$AR$2,0,IF(BE15&lt;=$AT$2,($AV$2*($AR$2+BE15)-47))))</f>
        <v>0</v>
      </c>
      <c r="BG15" s="55">
        <f>SUM(AT15,AV15,AX15,AZ15,BB15,BD15)-MIN(AT15,AV15,AX15,AZ15,BB15,BD15)</f>
        <v>82.271186440677965</v>
      </c>
      <c r="BH15" s="55">
        <f>BG15+BF15</f>
        <v>82.271186440677965</v>
      </c>
    </row>
    <row r="16" spans="1:60" x14ac:dyDescent="0.25">
      <c r="B16" s="56" t="s">
        <v>215</v>
      </c>
      <c r="C16" s="56" t="s">
        <v>216</v>
      </c>
      <c r="D16" s="56" t="s">
        <v>17</v>
      </c>
      <c r="E16" s="56">
        <v>28</v>
      </c>
      <c r="F16" s="55">
        <f t="shared" si="0"/>
        <v>42.411764705882362</v>
      </c>
      <c r="G16" s="56"/>
      <c r="H16" s="55">
        <f t="shared" si="1"/>
        <v>0</v>
      </c>
      <c r="I16" s="56"/>
      <c r="J16" s="55">
        <f t="shared" si="2"/>
        <v>0</v>
      </c>
      <c r="K16" s="56"/>
      <c r="L16" s="55">
        <f t="shared" si="3"/>
        <v>0</v>
      </c>
      <c r="M16" s="56"/>
      <c r="N16" s="55">
        <f t="shared" si="4"/>
        <v>0</v>
      </c>
      <c r="O16" s="56"/>
      <c r="P16" s="55">
        <f t="shared" si="5"/>
        <v>0</v>
      </c>
      <c r="Q16" s="56"/>
      <c r="R16" s="55">
        <f t="shared" si="6"/>
        <v>0</v>
      </c>
      <c r="S16" s="55">
        <f t="shared" si="7"/>
        <v>42.411764705882362</v>
      </c>
      <c r="T16" s="55">
        <f t="shared" si="8"/>
        <v>42.411764705882362</v>
      </c>
      <c r="V16" s="56" t="s">
        <v>128</v>
      </c>
      <c r="W16" s="56" t="s">
        <v>129</v>
      </c>
      <c r="X16" s="56" t="s">
        <v>17</v>
      </c>
      <c r="Y16" s="56">
        <v>15</v>
      </c>
      <c r="Z16" s="55">
        <f>IF(Y16="",0,IF(Y16&lt;$X$2,0,IF(Y16&lt;=$Z$2,($AB$2*($X$2+Y16)-46))))</f>
        <v>17.087248322147651</v>
      </c>
      <c r="AA16" s="56"/>
      <c r="AB16" s="55">
        <f>IF(AA16="",0,IF(AA16&lt;$X$2,0,IF(AA16&lt;=$Z$2,($AB$2*($X$2+AA16)-46))))</f>
        <v>0</v>
      </c>
      <c r="AC16" s="56"/>
      <c r="AD16" s="55">
        <f>IF(AC16="",0,IF(AC16&lt;$X$2,0,IF(AC16&lt;=$Z$2,($AB$2*($X$2+AC16)-46))))</f>
        <v>0</v>
      </c>
      <c r="AE16" s="56"/>
      <c r="AF16" s="55">
        <f>IF(AE16="",0,IF(AE16&lt;$X$2,0,IF(AE16&lt;=$Z$2,($AB$2*($X$2+AE16)-46))))</f>
        <v>0</v>
      </c>
      <c r="AG16" s="56">
        <v>23</v>
      </c>
      <c r="AH16" s="55">
        <f>IF(AG16="",0,IF(AG16&lt;$X$2,0,IF(AG16&lt;=$Z$2,($AB$2*($X$2+AG16)-46))))</f>
        <v>38.56375838926175</v>
      </c>
      <c r="AI16" s="56"/>
      <c r="AJ16" s="55">
        <f>IF(AI16="",0,IF(AI16&lt;$X$2,0,IF(AI16&lt;=$Z$2,($AB$2*($X$2+AI16)-46))))</f>
        <v>0</v>
      </c>
      <c r="AK16" s="56"/>
      <c r="AL16" s="55">
        <f>IF(AK16="",0,IF(AK16&lt;$X$2,0,IF(AK16&lt;=$Z$2,($AB$2*($X$2+AK16)-46))))</f>
        <v>0</v>
      </c>
      <c r="AM16" s="55">
        <f>SUM(Z16,AB16,AD16,AF16,AH16,AJ16)-MIN(Z16,AB16,AD16,AF16,AH16,AJ16)</f>
        <v>55.651006711409401</v>
      </c>
      <c r="AN16" s="55">
        <f>AM16+AL16</f>
        <v>55.651006711409401</v>
      </c>
      <c r="AP16" s="56" t="s">
        <v>126</v>
      </c>
      <c r="AQ16" s="56" t="s">
        <v>372</v>
      </c>
      <c r="AR16" s="56" t="s">
        <v>95</v>
      </c>
      <c r="AS16" s="56"/>
      <c r="AT16" s="55">
        <f>IF(AS16="",0,IF(AS16&lt;$AR$2,0,IF(AS16&lt;=$AT$2,($AV$2*($AR$2+AS16)-47))))</f>
        <v>0</v>
      </c>
      <c r="AU16" s="56"/>
      <c r="AV16" s="55">
        <f>IF(AU16="",0,IF(AU16&lt;$AR$2,0,IF(AU16&lt;=$AT$2,($AV$2*($AR$2+AU16)-47))))</f>
        <v>0</v>
      </c>
      <c r="AW16" s="56"/>
      <c r="AX16" s="59">
        <f>IF(AW16="",0,IF(AW16&lt;$AR$2,0,IF(AW16&lt;=$AT$2,($AV$2*($AR$2+AW16)-47))))</f>
        <v>0</v>
      </c>
      <c r="AY16" s="56">
        <v>19</v>
      </c>
      <c r="AZ16" s="55">
        <f>IF(AY16="",0,IF(AY16&lt;$AR$2,0,IF(AY16&lt;=$AT$2,($AV$2*($AR$2+AY16)-47))))</f>
        <v>41.135593220338976</v>
      </c>
      <c r="BA16" s="56">
        <v>16</v>
      </c>
      <c r="BB16" s="55">
        <f>IF(BA16="",0,IF(BA16&lt;$AR$2,0,IF(BA16&lt;=$AT$2,($AV$2*($AR$2+BA16)-47))))</f>
        <v>30.966101694915253</v>
      </c>
      <c r="BC16" s="56"/>
      <c r="BD16" s="55">
        <f>IF(BC16="",0,IF(BC16&lt;$AR$2,0,IF(BC16&lt;=$AT$2,($AV$2*($AR$2+BC16)-47))))</f>
        <v>0</v>
      </c>
      <c r="BE16" s="56"/>
      <c r="BF16" s="55">
        <f>IF(BE16="",0,IF(BE16&lt;$AR$2,0,IF(BE16&lt;=$AT$2,($AV$2*($AR$2+BE16)-47))))</f>
        <v>0</v>
      </c>
      <c r="BG16" s="55">
        <f>SUM(AT16,AV16,AX16,AZ16,BB16,BD16)-MIN(AT16,AV16,AX16,AZ16,BB16,BD16)</f>
        <v>72.101694915254228</v>
      </c>
      <c r="BH16" s="55">
        <f>BG16+BF16</f>
        <v>72.101694915254228</v>
      </c>
    </row>
    <row r="17" spans="2:60" x14ac:dyDescent="0.25">
      <c r="B17" s="56" t="s">
        <v>187</v>
      </c>
      <c r="C17" s="56" t="s">
        <v>151</v>
      </c>
      <c r="D17" s="56" t="s">
        <v>28</v>
      </c>
      <c r="E17" s="56">
        <v>28</v>
      </c>
      <c r="F17" s="55">
        <f t="shared" si="0"/>
        <v>42.411764705882362</v>
      </c>
      <c r="G17" s="56"/>
      <c r="H17" s="55">
        <f t="shared" si="1"/>
        <v>0</v>
      </c>
      <c r="I17" s="56"/>
      <c r="J17" s="55">
        <f t="shared" si="2"/>
        <v>0</v>
      </c>
      <c r="K17" s="56"/>
      <c r="L17" s="55">
        <f t="shared" si="3"/>
        <v>0</v>
      </c>
      <c r="M17" s="56"/>
      <c r="N17" s="55">
        <f t="shared" si="4"/>
        <v>0</v>
      </c>
      <c r="O17" s="56"/>
      <c r="P17" s="55">
        <f t="shared" si="5"/>
        <v>0</v>
      </c>
      <c r="Q17" s="56"/>
      <c r="R17" s="55">
        <f t="shared" si="6"/>
        <v>0</v>
      </c>
      <c r="S17" s="55">
        <f t="shared" si="7"/>
        <v>42.411764705882362</v>
      </c>
      <c r="T17" s="55">
        <f t="shared" si="8"/>
        <v>42.411764705882362</v>
      </c>
      <c r="V17" s="58" t="s">
        <v>331</v>
      </c>
      <c r="W17" s="58" t="s">
        <v>350</v>
      </c>
      <c r="X17" s="58" t="s">
        <v>17</v>
      </c>
      <c r="Y17" s="56"/>
      <c r="Z17" s="55">
        <f>IF(Y17="",0,IF(Y17&lt;$X$2,0,IF(Y17&lt;=$Z$2,($AB$2*($X$2+Y17)-46))))</f>
        <v>0</v>
      </c>
      <c r="AA17" s="56"/>
      <c r="AB17" s="55">
        <f>IF(AA17="",0,IF(AA17&lt;$X$2,0,IF(AA17&lt;=$Z$2,($AB$2*($X$2+AA17)-46))))</f>
        <v>0</v>
      </c>
      <c r="AC17" s="56">
        <v>27.5</v>
      </c>
      <c r="AD17" s="55">
        <f>IF(AC17="",0,IF(AC17&lt;$X$2,0,IF(AC17&lt;=$Z$2,($AB$2*($X$2+AC17)-46))))</f>
        <v>50.644295302013433</v>
      </c>
      <c r="AE17" s="56"/>
      <c r="AF17" s="55">
        <f>IF(AE17="",0,IF(AE17&lt;$X$2,0,IF(AE17&lt;=$Z$2,($AB$2*($X$2+AE17)-46))))</f>
        <v>0</v>
      </c>
      <c r="AG17" s="56"/>
      <c r="AH17" s="55">
        <f>IF(AG17="",0,IF(AG17&lt;$X$2,0,IF(AG17&lt;=$Z$2,($AB$2*($X$2+AG17)-46))))</f>
        <v>0</v>
      </c>
      <c r="AI17" s="56"/>
      <c r="AJ17" s="55">
        <f>IF(AI17="",0,IF(AI17&lt;$X$2,0,IF(AI17&lt;=$Z$2,($AB$2*($X$2+AI17)-46))))</f>
        <v>0</v>
      </c>
      <c r="AK17" s="56"/>
      <c r="AL17" s="55">
        <f>IF(AK17="",0,IF(AK17&lt;$X$2,0,IF(AK17&lt;=$Z$2,($AB$2*($X$2+AK17)-46))))</f>
        <v>0</v>
      </c>
      <c r="AM17" s="55">
        <f>SUM(Z17,AB17,AD17,AF17,AH17,AJ17)-MIN(Z17,AB17,AD17,AF17,AH17,AJ17)</f>
        <v>50.644295302013433</v>
      </c>
      <c r="AN17" s="55">
        <f>AM17+AL17</f>
        <v>50.644295302013433</v>
      </c>
      <c r="AP17" s="56" t="s">
        <v>354</v>
      </c>
      <c r="AQ17" s="56" t="s">
        <v>353</v>
      </c>
      <c r="AR17" s="56" t="s">
        <v>95</v>
      </c>
      <c r="AS17" s="56"/>
      <c r="AT17" s="55">
        <f>IF(AS17="",0,IF(AS17&lt;$AR$2,0,IF(AS17&lt;=$AT$2,($AV$2*($AR$2+AS17)-47))))</f>
        <v>0</v>
      </c>
      <c r="AU17" s="56"/>
      <c r="AV17" s="55">
        <f>IF(AU17="",0,IF(AU17&lt;$AR$2,0,IF(AU17&lt;=$AT$2,($AV$2*($AR$2+AU17)-47))))</f>
        <v>0</v>
      </c>
      <c r="AW17" s="56">
        <v>28</v>
      </c>
      <c r="AX17" s="55">
        <f>IF(AW17="",0,IF(AW17&lt;$AR$2,0,IF(AW17&lt;=$AT$2,($AV$2*($AR$2+AW17)-47))))</f>
        <v>71.644067796610159</v>
      </c>
      <c r="AY17" s="56"/>
      <c r="AZ17" s="55">
        <f>IF(AY17="",0,IF(AY17&lt;$AR$2,0,IF(AY17&lt;=$AT$2,($AV$2*($AR$2+AY17)-47))))</f>
        <v>0</v>
      </c>
      <c r="BA17" s="56"/>
      <c r="BB17" s="55">
        <f>IF(BA17="",0,IF(BA17&lt;$AR$2,0,IF(BA17&lt;=$AT$2,($AV$2*($AR$2+BA17)-47))))</f>
        <v>0</v>
      </c>
      <c r="BC17" s="56"/>
      <c r="BD17" s="55">
        <f>IF(BC17="",0,IF(BC17&lt;$AR$2,0,IF(BC17&lt;=$AT$2,($AV$2*($AR$2+BC17)-47))))</f>
        <v>0</v>
      </c>
      <c r="BE17" s="56"/>
      <c r="BF17" s="55">
        <f>IF(BE17="",0,IF(BE17&lt;$AR$2,0,IF(BE17&lt;=$AT$2,($AV$2*($AR$2+BE17)-47))))</f>
        <v>0</v>
      </c>
      <c r="BG17" s="55">
        <f>SUM(AT17,AV17,AX17,AZ17,BB17,BD17)-MIN(AT17,AV17,AX17,AZ17,BB17,BD17)</f>
        <v>71.644067796610159</v>
      </c>
      <c r="BH17" s="55">
        <f>BG17+BF17</f>
        <v>71.644067796610159</v>
      </c>
    </row>
    <row r="18" spans="2:60" x14ac:dyDescent="0.25">
      <c r="B18" s="56" t="s">
        <v>144</v>
      </c>
      <c r="C18" s="56" t="s">
        <v>225</v>
      </c>
      <c r="D18" s="56" t="s">
        <v>14</v>
      </c>
      <c r="E18" s="56"/>
      <c r="F18" s="55">
        <f t="shared" si="0"/>
        <v>0</v>
      </c>
      <c r="G18" s="56">
        <v>28</v>
      </c>
      <c r="H18" s="55">
        <f t="shared" si="1"/>
        <v>42.411764705882362</v>
      </c>
      <c r="I18" s="56"/>
      <c r="J18" s="55">
        <f t="shared" si="2"/>
        <v>0</v>
      </c>
      <c r="K18" s="56"/>
      <c r="L18" s="55">
        <f t="shared" si="3"/>
        <v>0</v>
      </c>
      <c r="M18" s="56"/>
      <c r="N18" s="55">
        <f t="shared" si="4"/>
        <v>0</v>
      </c>
      <c r="O18" s="56"/>
      <c r="P18" s="55">
        <f t="shared" si="5"/>
        <v>0</v>
      </c>
      <c r="Q18" s="56"/>
      <c r="R18" s="55">
        <f t="shared" si="6"/>
        <v>0</v>
      </c>
      <c r="S18" s="55">
        <f t="shared" si="7"/>
        <v>42.411764705882362</v>
      </c>
      <c r="T18" s="55">
        <f t="shared" si="8"/>
        <v>42.411764705882362</v>
      </c>
      <c r="V18" s="58" t="s">
        <v>144</v>
      </c>
      <c r="W18" s="58" t="s">
        <v>352</v>
      </c>
      <c r="X18" s="58" t="s">
        <v>11</v>
      </c>
      <c r="Y18" s="56"/>
      <c r="Z18" s="55">
        <f>IF(Y18="",0,IF(Y18&lt;$X$2,0,IF(Y18&lt;=$Z$2,($AB$2*($X$2+Y18)-46))))</f>
        <v>0</v>
      </c>
      <c r="AA18" s="56"/>
      <c r="AB18" s="55">
        <f>IF(AA18="",0,IF(AA18&lt;$X$2,0,IF(AA18&lt;=$Z$2,($AB$2*($X$2+AA18)-46))))</f>
        <v>0</v>
      </c>
      <c r="AC18" s="56">
        <v>26</v>
      </c>
      <c r="AD18" s="55">
        <f>IF(AC18="",0,IF(AC18&lt;$X$2,0,IF(AC18&lt;=$Z$2,($AB$2*($X$2+AC18)-46))))</f>
        <v>46.617449664429529</v>
      </c>
      <c r="AE18" s="56"/>
      <c r="AF18" s="55">
        <f>IF(AE18="",0,IF(AE18&lt;$X$2,0,IF(AE18&lt;=$Z$2,($AB$2*($X$2+AE18)-46))))</f>
        <v>0</v>
      </c>
      <c r="AG18" s="56"/>
      <c r="AH18" s="55">
        <f>IF(AG18="",0,IF(AG18&lt;$X$2,0,IF(AG18&lt;=$Z$2,($AB$2*($X$2+AG18)-46))))</f>
        <v>0</v>
      </c>
      <c r="AI18" s="56"/>
      <c r="AJ18" s="55">
        <f>IF(AI18="",0,IF(AI18&lt;$X$2,0,IF(AI18&lt;=$Z$2,($AB$2*($X$2+AI18)-46))))</f>
        <v>0</v>
      </c>
      <c r="AK18" s="56"/>
      <c r="AL18" s="55">
        <f>IF(AK18="",0,IF(AK18&lt;$X$2,0,IF(AK18&lt;=$Z$2,($AB$2*($X$2+AK18)-46))))</f>
        <v>0</v>
      </c>
      <c r="AM18" s="55">
        <f>SUM(Z18,AB18,AD18,AF18,AH18,AJ18)-MIN(Z18,AB18,AD18,AF18,AH18,AJ18)</f>
        <v>46.617449664429529</v>
      </c>
      <c r="AN18" s="55">
        <f>AM18+AL18</f>
        <v>46.617449664429529</v>
      </c>
      <c r="AP18" s="56" t="s">
        <v>203</v>
      </c>
      <c r="AQ18" s="56" t="s">
        <v>204</v>
      </c>
      <c r="AR18" s="56" t="s">
        <v>17</v>
      </c>
      <c r="AS18" s="56">
        <v>27.5</v>
      </c>
      <c r="AT18" s="55">
        <f>IF(AS18="",0,IF(AS18&lt;$AR$2,0,IF(AS18&lt;=$AT$2,($AV$2*($AR$2+AS18)-47))))</f>
        <v>69.949152542372872</v>
      </c>
      <c r="AU18" s="56"/>
      <c r="AV18" s="55">
        <f>IF(AU18="",0,IF(AU18&lt;$AR$2,0,IF(AU18&lt;=$AT$2,($AV$2*($AR$2+AU18)-47))))</f>
        <v>0</v>
      </c>
      <c r="AW18" s="56"/>
      <c r="AX18" s="55">
        <f>IF(AW18="",0,IF(AW18&lt;$AR$2,0,IF(AW18&lt;=$AT$2,($AV$2*($AR$2+AW18)-47))))</f>
        <v>0</v>
      </c>
      <c r="AY18" s="56"/>
      <c r="AZ18" s="55">
        <f>IF(AY18="",0,IF(AY18&lt;$AR$2,0,IF(AY18&lt;=$AT$2,($AV$2*($AR$2+AY18)-47))))</f>
        <v>0</v>
      </c>
      <c r="BA18" s="56"/>
      <c r="BB18" s="55">
        <f>IF(BA18="",0,IF(BA18&lt;$AR$2,0,IF(BA18&lt;=$AT$2,($AV$2*($AR$2+BA18)-47))))</f>
        <v>0</v>
      </c>
      <c r="BC18" s="56"/>
      <c r="BD18" s="55">
        <f>IF(BC18="",0,IF(BC18&lt;$AR$2,0,IF(BC18&lt;=$AT$2,($AV$2*($AR$2+BC18)-47))))</f>
        <v>0</v>
      </c>
      <c r="BE18" s="56"/>
      <c r="BF18" s="55">
        <f>IF(BE18="",0,IF(BE18&lt;$AR$2,0,IF(BE18&lt;=$AT$2,($AV$2*($AR$2+BE18)-47))))</f>
        <v>0</v>
      </c>
      <c r="BG18" s="55">
        <f>SUM(AT18,AV18,AX18,AZ18,BB18,BD18)-MIN(AT18,AV18,AX18,AZ18,BB18,BD18)</f>
        <v>69.949152542372872</v>
      </c>
      <c r="BH18" s="55">
        <f>BG18+BF18</f>
        <v>69.949152542372872</v>
      </c>
    </row>
    <row r="19" spans="2:60" x14ac:dyDescent="0.25">
      <c r="B19" s="56" t="s">
        <v>138</v>
      </c>
      <c r="C19" s="56" t="s">
        <v>156</v>
      </c>
      <c r="D19" s="56" t="s">
        <v>14</v>
      </c>
      <c r="E19" s="56"/>
      <c r="F19" s="55">
        <f t="shared" si="0"/>
        <v>0</v>
      </c>
      <c r="G19" s="56">
        <v>27</v>
      </c>
      <c r="H19" s="55">
        <f t="shared" si="1"/>
        <v>40.058823529411768</v>
      </c>
      <c r="I19" s="56"/>
      <c r="J19" s="55">
        <f t="shared" si="2"/>
        <v>0</v>
      </c>
      <c r="K19" s="56"/>
      <c r="L19" s="55">
        <f t="shared" si="3"/>
        <v>0</v>
      </c>
      <c r="M19" s="56"/>
      <c r="N19" s="55">
        <f t="shared" si="4"/>
        <v>0</v>
      </c>
      <c r="O19" s="56"/>
      <c r="P19" s="55">
        <f t="shared" si="5"/>
        <v>0</v>
      </c>
      <c r="Q19" s="56"/>
      <c r="R19" s="55">
        <f t="shared" si="6"/>
        <v>0</v>
      </c>
      <c r="S19" s="55">
        <f t="shared" si="7"/>
        <v>40.058823529411768</v>
      </c>
      <c r="T19" s="55">
        <f t="shared" si="8"/>
        <v>40.058823529411768</v>
      </c>
      <c r="V19" s="56" t="s">
        <v>163</v>
      </c>
      <c r="W19" s="56" t="s">
        <v>147</v>
      </c>
      <c r="X19" s="56" t="s">
        <v>17</v>
      </c>
      <c r="Y19" s="56">
        <v>18</v>
      </c>
      <c r="Z19" s="55">
        <f>IF(Y19="",0,IF(Y19&lt;$X$2,0,IF(Y19&lt;=$Z$2,($AB$2*($X$2+Y19)-46))))</f>
        <v>25.140939597315437</v>
      </c>
      <c r="AA19" s="56">
        <v>15.5</v>
      </c>
      <c r="AB19" s="55">
        <f>IF(AA19="",0,IF(AA19&lt;$X$2,0,IF(AA19&lt;=$Z$2,($AB$2*($X$2+AA19)-46))))</f>
        <v>18.429530201342288</v>
      </c>
      <c r="AC19" s="56"/>
      <c r="AD19" s="55">
        <f>IF(AC19="",0,IF(AC19&lt;$X$2,0,IF(AC19&lt;=$Z$2,($AB$2*($X$2+AC19)-46))))</f>
        <v>0</v>
      </c>
      <c r="AE19" s="56"/>
      <c r="AF19" s="55">
        <f>IF(AE19="",0,IF(AE19&lt;$X$2,0,IF(AE19&lt;=$Z$2,($AB$2*($X$2+AE19)-46))))</f>
        <v>0</v>
      </c>
      <c r="AG19" s="56"/>
      <c r="AH19" s="55">
        <f>IF(AG19="",0,IF(AG19&lt;$X$2,0,IF(AG19&lt;=$Z$2,($AB$2*($X$2+AG19)-46))))</f>
        <v>0</v>
      </c>
      <c r="AI19" s="56"/>
      <c r="AJ19" s="55">
        <f>IF(AI19="",0,IF(AI19&lt;$X$2,0,IF(AI19&lt;=$Z$2,($AB$2*($X$2+AI19)-46))))</f>
        <v>0</v>
      </c>
      <c r="AK19" s="56"/>
      <c r="AL19" s="55">
        <f>IF(AK19="",0,IF(AK19&lt;$X$2,0,IF(AK19&lt;=$Z$2,($AB$2*($X$2+AK19)-46))))</f>
        <v>0</v>
      </c>
      <c r="AM19" s="55">
        <f>SUM(Z19,AB19,AD19,AF19,AH19,AJ19)-MIN(Z19,AB19,AD19,AF19,AH19,AJ19)</f>
        <v>43.570469798657726</v>
      </c>
      <c r="AN19" s="55">
        <f>AM19+AL19</f>
        <v>43.570469798657726</v>
      </c>
      <c r="AP19" s="56" t="s">
        <v>200</v>
      </c>
      <c r="AQ19" s="56" t="s">
        <v>201</v>
      </c>
      <c r="AR19" s="56" t="s">
        <v>17</v>
      </c>
      <c r="AS19" s="56">
        <v>27</v>
      </c>
      <c r="AT19" s="55">
        <f>IF(AS19="",0,IF(AS19&lt;$AR$2,0,IF(AS19&lt;=$AT$2,($AV$2*($AR$2+AS19)-47))))</f>
        <v>68.254237288135585</v>
      </c>
      <c r="AU19" s="56"/>
      <c r="AV19" s="55">
        <f>IF(AU19="",0,IF(AU19&lt;$AR$2,0,IF(AU19&lt;=$AT$2,($AV$2*($AR$2+AU19)-47))))</f>
        <v>0</v>
      </c>
      <c r="AW19" s="56"/>
      <c r="AX19" s="55">
        <f>IF(AW19="",0,IF(AW19&lt;$AR$2,0,IF(AW19&lt;=$AT$2,($AV$2*($AR$2+AW19)-47))))</f>
        <v>0</v>
      </c>
      <c r="AY19" s="56"/>
      <c r="AZ19" s="55">
        <f>IF(AY19="",0,IF(AY19&lt;$AR$2,0,IF(AY19&lt;=$AT$2,($AV$2*($AR$2+AY19)-47))))</f>
        <v>0</v>
      </c>
      <c r="BA19" s="56"/>
      <c r="BB19" s="55">
        <f>IF(BA19="",0,IF(BA19&lt;$AR$2,0,IF(BA19&lt;=$AT$2,($AV$2*($AR$2+BA19)-47))))</f>
        <v>0</v>
      </c>
      <c r="BC19" s="56"/>
      <c r="BD19" s="55">
        <f>IF(BC19="",0,IF(BC19&lt;$AR$2,0,IF(BC19&lt;=$AT$2,($AV$2*($AR$2+BC19)-47))))</f>
        <v>0</v>
      </c>
      <c r="BE19" s="56"/>
      <c r="BF19" s="55">
        <f>IF(BE19="",0,IF(BE19&lt;$AR$2,0,IF(BE19&lt;=$AT$2,($AV$2*($AR$2+BE19)-47))))</f>
        <v>0</v>
      </c>
      <c r="BG19" s="55">
        <f>SUM(AT19,AV19,AX19,AZ19,BB19,BD19)-MIN(AT19,AV19,AX19,AZ19,BB19,BD19)</f>
        <v>68.254237288135585</v>
      </c>
      <c r="BH19" s="55">
        <f>BG19+BF19</f>
        <v>68.254237288135585</v>
      </c>
    </row>
    <row r="20" spans="2:60" x14ac:dyDescent="0.25">
      <c r="B20" s="56" t="s">
        <v>138</v>
      </c>
      <c r="C20" s="56" t="s">
        <v>222</v>
      </c>
      <c r="D20" s="56" t="s">
        <v>14</v>
      </c>
      <c r="E20" s="56">
        <v>25</v>
      </c>
      <c r="F20" s="55">
        <f t="shared" si="0"/>
        <v>35.352941176470594</v>
      </c>
      <c r="G20" s="56"/>
      <c r="H20" s="55">
        <f t="shared" si="1"/>
        <v>0</v>
      </c>
      <c r="I20" s="56"/>
      <c r="J20" s="55">
        <f t="shared" si="2"/>
        <v>0</v>
      </c>
      <c r="K20" s="56"/>
      <c r="L20" s="55">
        <f t="shared" si="3"/>
        <v>0</v>
      </c>
      <c r="M20" s="56"/>
      <c r="N20" s="55">
        <f t="shared" si="4"/>
        <v>0</v>
      </c>
      <c r="O20" s="56"/>
      <c r="P20" s="55">
        <f t="shared" si="5"/>
        <v>0</v>
      </c>
      <c r="Q20" s="56"/>
      <c r="R20" s="55">
        <f t="shared" si="6"/>
        <v>0</v>
      </c>
      <c r="S20" s="55">
        <f t="shared" si="7"/>
        <v>35.352941176470594</v>
      </c>
      <c r="T20" s="55">
        <f t="shared" si="8"/>
        <v>35.352941176470594</v>
      </c>
      <c r="V20" s="56" t="s">
        <v>335</v>
      </c>
      <c r="W20" s="56" t="s">
        <v>392</v>
      </c>
      <c r="X20" s="56" t="s">
        <v>11</v>
      </c>
      <c r="Y20" s="56"/>
      <c r="Z20" s="55">
        <f>IF(Y20="",0,IF(Y20&lt;$X$2,0,IF(Y20&lt;=$Z$2,($AB$2*($X$2+Y20)-46))))</f>
        <v>0</v>
      </c>
      <c r="AA20" s="56"/>
      <c r="AB20" s="55">
        <f>IF(AA20="",0,IF(AA20&lt;$X$2,0,IF(AA20&lt;=$Z$2,($AB$2*($X$2+AA20)-46))))</f>
        <v>0</v>
      </c>
      <c r="AC20" s="56"/>
      <c r="AD20" s="55">
        <f>IF(AC20="",0,IF(AC20&lt;$X$2,0,IF(AC20&lt;=$Z$2,($AB$2*($X$2+AC20)-46))))</f>
        <v>0</v>
      </c>
      <c r="AE20" s="56"/>
      <c r="AF20" s="55">
        <f>IF(AE20="",0,IF(AE20&lt;$X$2,0,IF(AE20&lt;=$Z$2,($AB$2*($X$2+AE20)-46))))</f>
        <v>0</v>
      </c>
      <c r="AG20" s="56">
        <v>23.5</v>
      </c>
      <c r="AH20" s="55">
        <f>IF(AG20="",0,IF(AG20&lt;$X$2,0,IF(AG20&lt;=$Z$2,($AB$2*($X$2+AG20)-46))))</f>
        <v>39.90604026845638</v>
      </c>
      <c r="AI20" s="56"/>
      <c r="AJ20" s="55">
        <f>IF(AI20="",0,IF(AI20&lt;$X$2,0,IF(AI20&lt;=$Z$2,($AB$2*($X$2+AI20)-46))))</f>
        <v>0</v>
      </c>
      <c r="AK20" s="56"/>
      <c r="AL20" s="55">
        <f>IF(AK20="",0,IF(AK20&lt;$X$2,0,IF(AK20&lt;=$Z$2,($AB$2*($X$2+AK20)-46))))</f>
        <v>0</v>
      </c>
      <c r="AM20" s="55">
        <f>SUM(Z20,AB20,AD20,AF20,AH20,AJ20)-MIN(Z20,AB20,AD20,AF20,AH20,AJ20)</f>
        <v>39.90604026845638</v>
      </c>
      <c r="AN20" s="55">
        <f>AM20+AL20</f>
        <v>39.90604026845638</v>
      </c>
      <c r="AP20" s="56" t="s">
        <v>138</v>
      </c>
      <c r="AQ20" s="56" t="s">
        <v>139</v>
      </c>
      <c r="AR20" s="56" t="s">
        <v>11</v>
      </c>
      <c r="AS20" s="56">
        <v>17.5</v>
      </c>
      <c r="AT20" s="55">
        <f>IF(AS20="",0,IF(AS20&lt;$AR$2,0,IF(AS20&lt;=$AT$2,($AV$2*($AR$2+AS20)-47))))</f>
        <v>36.050847457627114</v>
      </c>
      <c r="AU20" s="56"/>
      <c r="AV20" s="55">
        <f>IF(AU20="",0,IF(AU20&lt;$AR$2,0,IF(AU20&lt;=$AT$2,($AV$2*($AR$2+AU20)-47))))</f>
        <v>0</v>
      </c>
      <c r="AW20" s="56"/>
      <c r="AX20" s="55">
        <f>IF(AW20="",0,IF(AW20&lt;$AR$2,0,IF(AW20&lt;=$AT$2,($AV$2*($AR$2+AW20)-47))))</f>
        <v>0</v>
      </c>
      <c r="AY20" s="56"/>
      <c r="AZ20" s="55">
        <f>IF(AY20="",0,IF(AY20&lt;$AR$2,0,IF(AY20&lt;=$AT$2,($AV$2*($AR$2+AY20)-47))))</f>
        <v>0</v>
      </c>
      <c r="BA20" s="56">
        <v>15</v>
      </c>
      <c r="BB20" s="55">
        <f>IF(BA20="",0,IF(BA20&lt;$AR$2,0,IF(BA20&lt;=$AT$2,($AV$2*($AR$2+BA20)-47))))</f>
        <v>27.576271186440678</v>
      </c>
      <c r="BC20" s="56"/>
      <c r="BD20" s="55">
        <f>IF(BC20="",0,IF(BC20&lt;$AR$2,0,IF(BC20&lt;=$AT$2,($AV$2*($AR$2+BC20)-47))))</f>
        <v>0</v>
      </c>
      <c r="BE20" s="56"/>
      <c r="BF20" s="55">
        <f>IF(BE20="",0,IF(BE20&lt;$AR$2,0,IF(BE20&lt;=$AT$2,($AV$2*($AR$2+BE20)-47))))</f>
        <v>0</v>
      </c>
      <c r="BG20" s="55">
        <f>SUM(AT20,AV20,AX20,AZ20,BB20,BD20)-MIN(AT20,AV20,AX20,AZ20,BB20,BD20)</f>
        <v>63.627118644067792</v>
      </c>
      <c r="BH20" s="55">
        <f>BG20+BF20</f>
        <v>63.627118644067792</v>
      </c>
    </row>
    <row r="21" spans="2:60" x14ac:dyDescent="0.25">
      <c r="B21" s="56" t="s">
        <v>167</v>
      </c>
      <c r="C21" s="56" t="s">
        <v>373</v>
      </c>
      <c r="D21" s="56" t="s">
        <v>28</v>
      </c>
      <c r="E21" s="56"/>
      <c r="F21" s="55">
        <f t="shared" si="0"/>
        <v>0</v>
      </c>
      <c r="G21" s="56"/>
      <c r="H21" s="55">
        <f t="shared" si="1"/>
        <v>0</v>
      </c>
      <c r="I21" s="56"/>
      <c r="J21" s="55">
        <f t="shared" si="2"/>
        <v>0</v>
      </c>
      <c r="K21" s="56">
        <v>24</v>
      </c>
      <c r="L21" s="55">
        <f t="shared" si="3"/>
        <v>33</v>
      </c>
      <c r="M21" s="56"/>
      <c r="N21" s="55">
        <f t="shared" si="4"/>
        <v>0</v>
      </c>
      <c r="O21" s="56"/>
      <c r="P21" s="55">
        <f t="shared" si="5"/>
        <v>0</v>
      </c>
      <c r="Q21" s="56"/>
      <c r="R21" s="55">
        <f t="shared" si="6"/>
        <v>0</v>
      </c>
      <c r="S21" s="55">
        <f t="shared" si="7"/>
        <v>33</v>
      </c>
      <c r="T21" s="55">
        <f t="shared" si="8"/>
        <v>33</v>
      </c>
      <c r="V21" s="56" t="s">
        <v>121</v>
      </c>
      <c r="W21" s="56" t="s">
        <v>122</v>
      </c>
      <c r="X21" s="56" t="s">
        <v>11</v>
      </c>
      <c r="Y21" s="56">
        <v>21</v>
      </c>
      <c r="Z21" s="55">
        <f>IF(Y21="",0,IF(Y21&lt;$X$2,0,IF(Y21&lt;=$Z$2,($AB$2*($X$2+Y21)-46))))</f>
        <v>33.194630872483231</v>
      </c>
      <c r="AA21" s="56"/>
      <c r="AB21" s="55">
        <f>IF(AA21="",0,IF(AA21&lt;$X$2,0,IF(AA21&lt;=$Z$2,($AB$2*($X$2+AA21)-46))))</f>
        <v>0</v>
      </c>
      <c r="AC21" s="56"/>
      <c r="AD21" s="55">
        <f>IF(AC21="",0,IF(AC21&lt;$X$2,0,IF(AC21&lt;=$Z$2,($AB$2*($X$2+AC21)-46))))</f>
        <v>0</v>
      </c>
      <c r="AE21" s="56"/>
      <c r="AF21" s="55">
        <f>IF(AE21="",0,IF(AE21&lt;$X$2,0,IF(AE21&lt;=$Z$2,($AB$2*($X$2+AE21)-46))))</f>
        <v>0</v>
      </c>
      <c r="AG21" s="56"/>
      <c r="AH21" s="55">
        <f>IF(AG21="",0,IF(AG21&lt;$X$2,0,IF(AG21&lt;=$Z$2,($AB$2*($X$2+AG21)-46))))</f>
        <v>0</v>
      </c>
      <c r="AI21" s="56"/>
      <c r="AJ21" s="55">
        <f>IF(AI21="",0,IF(AI21&lt;$X$2,0,IF(AI21&lt;=$Z$2,($AB$2*($X$2+AI21)-46))))</f>
        <v>0</v>
      </c>
      <c r="AK21" s="56"/>
      <c r="AL21" s="55">
        <f>IF(AK21="",0,IF(AK21&lt;$X$2,0,IF(AK21&lt;=$Z$2,($AB$2*($X$2+AK21)-46))))</f>
        <v>0</v>
      </c>
      <c r="AM21" s="55">
        <f>SUM(Z21,AB21,AD21,AF21,AH21,AJ21)-MIN(Z21,AB21,AD21,AF21,AH21,AJ21)</f>
        <v>33.194630872483231</v>
      </c>
      <c r="AN21" s="55">
        <f>AM21+AL21</f>
        <v>33.194630872483231</v>
      </c>
      <c r="AP21" s="58" t="s">
        <v>208</v>
      </c>
      <c r="AQ21" s="58" t="s">
        <v>344</v>
      </c>
      <c r="AR21" s="58" t="s">
        <v>17</v>
      </c>
      <c r="AS21" s="56"/>
      <c r="AT21" s="55">
        <f>IF(AS21="",0,IF(AS21&lt;$AR$2,0,IF(AS21&lt;=$AT$2,($AV$2*($AR$2+AS21)-47))))</f>
        <v>0</v>
      </c>
      <c r="AU21" s="56"/>
      <c r="AV21" s="55">
        <f>IF(AU21="",0,IF(AU21&lt;$AR$2,0,IF(AU21&lt;=$AT$2,($AV$2*($AR$2+AU21)-47))))</f>
        <v>0</v>
      </c>
      <c r="AW21" s="56">
        <v>20</v>
      </c>
      <c r="AX21" s="55">
        <f>IF(AW21="",0,IF(AW21&lt;$AR$2,0,IF(AW21&lt;=$AT$2,($AV$2*($AR$2+AW21)-47))))</f>
        <v>44.52542372881355</v>
      </c>
      <c r="AY21" s="56"/>
      <c r="AZ21" s="55">
        <f>IF(AY21="",0,IF(AY21&lt;$AR$2,0,IF(AY21&lt;=$AT$2,($AV$2*($AR$2+AY21)-47))))</f>
        <v>0</v>
      </c>
      <c r="BA21" s="56"/>
      <c r="BB21" s="55">
        <f>IF(BA21="",0,IF(BA21&lt;$AR$2,0,IF(BA21&lt;=$AT$2,($AV$2*($AR$2+BA21)-47))))</f>
        <v>0</v>
      </c>
      <c r="BC21" s="56"/>
      <c r="BD21" s="55">
        <f>IF(BC21="",0,IF(BC21&lt;$AR$2,0,IF(BC21&lt;=$AT$2,($AV$2*($AR$2+BC21)-47))))</f>
        <v>0</v>
      </c>
      <c r="BE21" s="56"/>
      <c r="BF21" s="55">
        <f>IF(BE21="",0,IF(BE21&lt;$AR$2,0,IF(BE21&lt;=$AT$2,($AV$2*($AR$2+BE21)-47))))</f>
        <v>0</v>
      </c>
      <c r="BG21" s="55">
        <f>SUM(AT21,AV21,AX21,AZ21,BB21,BD21)-MIN(AT21,AV21,AX21,AZ21,BB21,BD21)</f>
        <v>44.52542372881355</v>
      </c>
      <c r="BH21" s="55">
        <f>BG21+BF21</f>
        <v>44.52542372881355</v>
      </c>
    </row>
    <row r="22" spans="2:60" x14ac:dyDescent="0.25">
      <c r="B22" s="56" t="s">
        <v>163</v>
      </c>
      <c r="C22" s="56" t="s">
        <v>54</v>
      </c>
      <c r="D22" s="56" t="s">
        <v>55</v>
      </c>
      <c r="E22" s="56"/>
      <c r="F22" s="55">
        <f t="shared" si="0"/>
        <v>0</v>
      </c>
      <c r="G22" s="56">
        <v>21.5</v>
      </c>
      <c r="H22" s="55">
        <f t="shared" si="1"/>
        <v>27.117647058823536</v>
      </c>
      <c r="I22" s="56"/>
      <c r="J22" s="55">
        <f t="shared" si="2"/>
        <v>0</v>
      </c>
      <c r="K22" s="56"/>
      <c r="L22" s="55">
        <f t="shared" si="3"/>
        <v>0</v>
      </c>
      <c r="M22" s="56"/>
      <c r="N22" s="55">
        <f t="shared" si="4"/>
        <v>0</v>
      </c>
      <c r="O22" s="56"/>
      <c r="P22" s="55">
        <f t="shared" si="5"/>
        <v>0</v>
      </c>
      <c r="Q22" s="56"/>
      <c r="R22" s="55">
        <f t="shared" si="6"/>
        <v>0</v>
      </c>
      <c r="S22" s="55">
        <f t="shared" si="7"/>
        <v>27.117647058823536</v>
      </c>
      <c r="T22" s="55">
        <f t="shared" si="8"/>
        <v>27.117647058823536</v>
      </c>
      <c r="V22" s="56" t="s">
        <v>119</v>
      </c>
      <c r="W22" s="56" t="s">
        <v>123</v>
      </c>
      <c r="X22" s="56" t="s">
        <v>17</v>
      </c>
      <c r="Y22" s="56">
        <v>11</v>
      </c>
      <c r="Z22" s="55">
        <f>IF(Y22="",0,IF(Y22&lt;$X$2,0,IF(Y22&lt;=$Z$2,($AB$2*($X$2+Y22)-46))))</f>
        <v>6.3489932885906057</v>
      </c>
      <c r="AA22" s="56">
        <v>16</v>
      </c>
      <c r="AB22" s="55">
        <f>IF(AA22="",0,IF(AA22&lt;$X$2,0,IF(AA22&lt;=$Z$2,($AB$2*($X$2+AA22)-46))))</f>
        <v>19.771812080536918</v>
      </c>
      <c r="AC22" s="56"/>
      <c r="AD22" s="55">
        <f>IF(AC22="",0,IF(AC22&lt;$X$2,0,IF(AC22&lt;=$Z$2,($AB$2*($X$2+AC22)-46))))</f>
        <v>0</v>
      </c>
      <c r="AE22" s="56"/>
      <c r="AF22" s="55">
        <f>IF(AE22="",0,IF(AE22&lt;$X$2,0,IF(AE22&lt;=$Z$2,($AB$2*($X$2+AE22)-46))))</f>
        <v>0</v>
      </c>
      <c r="AG22" s="56"/>
      <c r="AH22" s="55">
        <f>IF(AG22="",0,IF(AG22&lt;$X$2,0,IF(AG22&lt;=$Z$2,($AB$2*($X$2+AG22)-46))))</f>
        <v>0</v>
      </c>
      <c r="AI22" s="56"/>
      <c r="AJ22" s="55">
        <f>IF(AI22="",0,IF(AI22&lt;$X$2,0,IF(AI22&lt;=$Z$2,($AB$2*($X$2+AI22)-46))))</f>
        <v>0</v>
      </c>
      <c r="AK22" s="56"/>
      <c r="AL22" s="55">
        <f>IF(AK22="",0,IF(AK22&lt;$X$2,0,IF(AK22&lt;=$Z$2,($AB$2*($X$2+AK22)-46))))</f>
        <v>0</v>
      </c>
      <c r="AM22" s="55">
        <f>SUM(Z22,AB22,AD22,AF22,AH22,AJ22)-MIN(Z22,AB22,AD22,AF22,AH22,AJ22)</f>
        <v>26.120805369127524</v>
      </c>
      <c r="AN22" s="55">
        <f>AM22+AL22</f>
        <v>26.120805369127524</v>
      </c>
      <c r="AP22" s="7" t="s">
        <v>389</v>
      </c>
      <c r="AQ22" s="7" t="s">
        <v>396</v>
      </c>
      <c r="AR22" s="7" t="s">
        <v>17</v>
      </c>
      <c r="AS22" s="7"/>
      <c r="AT22" s="55">
        <f>IF(AS22="",0,IF(AS22&lt;$AR$2,0,IF(AS22&lt;=$AT$2,($AV$2*($AR$2+AS22)-47))))</f>
        <v>0</v>
      </c>
      <c r="AU22" s="7"/>
      <c r="AV22" s="55">
        <f>IF(AU22="",0,IF(AU22&lt;$AR$2,0,IF(AU22&lt;=$AT$2,($AV$2*($AR$2+AU22)-47))))</f>
        <v>0</v>
      </c>
      <c r="AW22" s="7"/>
      <c r="AX22" s="59">
        <f>IF(AW22="",0,IF(AW22&lt;$AR$2,0,IF(AW22&lt;=$AT$2,($AV$2*($AR$2+AW22)-47))))</f>
        <v>0</v>
      </c>
      <c r="AY22" s="7"/>
      <c r="AZ22" s="55">
        <f>IF(AY22="",0,IF(AY22&lt;$AR$2,0,IF(AY22&lt;=$AT$2,($AV$2*($AR$2+AY22)-47))))</f>
        <v>0</v>
      </c>
      <c r="BA22" s="7">
        <v>20</v>
      </c>
      <c r="BB22" s="55">
        <f>IF(BA22="",0,IF(BA22&lt;$AR$2,0,IF(BA22&lt;=$AT$2,($AV$2*($AR$2+BA22)-47))))</f>
        <v>44.52542372881355</v>
      </c>
      <c r="BC22" s="7"/>
      <c r="BD22" s="55">
        <f>IF(BC22="",0,IF(BC22&lt;$AR$2,0,IF(BC22&lt;=$AT$2,($AV$2*($AR$2+BC22)-47))))</f>
        <v>0</v>
      </c>
      <c r="BE22" s="7"/>
      <c r="BF22" s="55">
        <f>IF(BE22="",0,IF(BE22&lt;$AR$2,0,IF(BE22&lt;=$AT$2,($AV$2*($AR$2+BE22)-47))))</f>
        <v>0</v>
      </c>
      <c r="BG22" s="55">
        <f>SUM(AT22,AV22,AX22,AZ22,BB22,BD22)-MIN(AT22,AV22,AX22,AZ22,BB22,BD22)</f>
        <v>44.52542372881355</v>
      </c>
      <c r="BH22" s="55">
        <f>BG22+BF22</f>
        <v>44.52542372881355</v>
      </c>
    </row>
    <row r="23" spans="2:60" x14ac:dyDescent="0.25">
      <c r="B23" s="56" t="s">
        <v>142</v>
      </c>
      <c r="C23" s="56" t="s">
        <v>154</v>
      </c>
      <c r="D23" s="56" t="s">
        <v>17</v>
      </c>
      <c r="E23" s="56"/>
      <c r="F23" s="55">
        <f t="shared" si="0"/>
        <v>0</v>
      </c>
      <c r="G23" s="56">
        <v>21.5</v>
      </c>
      <c r="H23" s="55">
        <f t="shared" si="1"/>
        <v>27.117647058823536</v>
      </c>
      <c r="I23" s="56"/>
      <c r="J23" s="55">
        <f t="shared" si="2"/>
        <v>0</v>
      </c>
      <c r="K23" s="56"/>
      <c r="L23" s="55">
        <f t="shared" si="3"/>
        <v>0</v>
      </c>
      <c r="M23" s="56"/>
      <c r="N23" s="55">
        <f t="shared" si="4"/>
        <v>0</v>
      </c>
      <c r="O23" s="56"/>
      <c r="P23" s="55">
        <f t="shared" si="5"/>
        <v>0</v>
      </c>
      <c r="Q23" s="56"/>
      <c r="R23" s="55">
        <f t="shared" si="6"/>
        <v>0</v>
      </c>
      <c r="S23" s="55">
        <f t="shared" si="7"/>
        <v>27.117647058823536</v>
      </c>
      <c r="T23" s="55">
        <f t="shared" si="8"/>
        <v>27.117647058823536</v>
      </c>
      <c r="V23" s="58" t="s">
        <v>335</v>
      </c>
      <c r="W23" s="58" t="s">
        <v>351</v>
      </c>
      <c r="X23" s="58" t="s">
        <v>11</v>
      </c>
      <c r="Y23" s="56"/>
      <c r="Z23" s="55">
        <f>IF(Y23="",0,IF(Y23&lt;$X$2,0,IF(Y23&lt;=$Z$2,($AB$2*($X$2+Y23)-46))))</f>
        <v>0</v>
      </c>
      <c r="AA23" s="56"/>
      <c r="AB23" s="55">
        <f>IF(AA23="",0,IF(AA23&lt;$X$2,0,IF(AA23&lt;=$Z$2,($AB$2*($X$2+AA23)-46))))</f>
        <v>0</v>
      </c>
      <c r="AC23" s="56">
        <v>17.5</v>
      </c>
      <c r="AD23" s="55">
        <f>IF(AC23="",0,IF(AC23&lt;$X$2,0,IF(AC23&lt;=$Z$2,($AB$2*($X$2+AC23)-46))))</f>
        <v>23.798657718120808</v>
      </c>
      <c r="AE23" s="56"/>
      <c r="AF23" s="55">
        <f>IF(AE23="",0,IF(AE23&lt;$X$2,0,IF(AE23&lt;=$Z$2,($AB$2*($X$2+AE23)-46))))</f>
        <v>0</v>
      </c>
      <c r="AG23" s="56"/>
      <c r="AH23" s="55">
        <f>IF(AG23="",0,IF(AG23&lt;$X$2,0,IF(AG23&lt;=$Z$2,($AB$2*($X$2+AG23)-46))))</f>
        <v>0</v>
      </c>
      <c r="AI23" s="56"/>
      <c r="AJ23" s="55">
        <f>IF(AI23="",0,IF(AI23&lt;$X$2,0,IF(AI23&lt;=$Z$2,($AB$2*($X$2+AI23)-46))))</f>
        <v>0</v>
      </c>
      <c r="AK23" s="56"/>
      <c r="AL23" s="55">
        <f>IF(AK23="",0,IF(AK23&lt;$X$2,0,IF(AK23&lt;=$Z$2,($AB$2*($X$2+AK23)-46))))</f>
        <v>0</v>
      </c>
      <c r="AM23" s="55">
        <f>SUM(Z23,AB23,AD23,AF23,AH23,AJ23)-MIN(Z23,AB23,AD23,AF23,AH23,AJ23)</f>
        <v>23.798657718120808</v>
      </c>
      <c r="AN23" s="55">
        <f>AM23+AL23</f>
        <v>23.798657718120808</v>
      </c>
      <c r="AP23" s="58" t="s">
        <v>342</v>
      </c>
      <c r="AQ23" s="58" t="s">
        <v>343</v>
      </c>
      <c r="AR23" s="58" t="s">
        <v>17</v>
      </c>
      <c r="AS23" s="56"/>
      <c r="AT23" s="55">
        <f>IF(AS23="",0,IF(AS23&lt;$AR$2,0,IF(AS23&lt;=$AT$2,($AV$2*($AR$2+AS23)-47))))</f>
        <v>0</v>
      </c>
      <c r="AU23" s="56"/>
      <c r="AV23" s="55">
        <f>IF(AU23="",0,IF(AU23&lt;$AR$2,0,IF(AU23&lt;=$AT$2,($AV$2*($AR$2+AU23)-47))))</f>
        <v>0</v>
      </c>
      <c r="AW23" s="56">
        <v>12</v>
      </c>
      <c r="AX23" s="59">
        <f>IF(AW23="",0,IF(AW23&lt;$AR$2,0,IF(AW23&lt;=$AT$2,($AV$2*($AR$2+AW23)-47))))</f>
        <v>17.406779661016941</v>
      </c>
      <c r="AY23" s="56"/>
      <c r="AZ23" s="55">
        <f>IF(AY23="",0,IF(AY23&lt;$AR$2,0,IF(AY23&lt;=$AT$2,($AV$2*($AR$2+AY23)-47))))</f>
        <v>0</v>
      </c>
      <c r="BA23" s="56">
        <v>14</v>
      </c>
      <c r="BB23" s="55">
        <f>IF(BA23="",0,IF(BA23&lt;$AR$2,0,IF(BA23&lt;=$AT$2,($AV$2*($AR$2+BA23)-47))))</f>
        <v>24.186440677966104</v>
      </c>
      <c r="BC23" s="56"/>
      <c r="BD23" s="55">
        <f>IF(BC23="",0,IF(BC23&lt;$AR$2,0,IF(BC23&lt;=$AT$2,($AV$2*($AR$2+BC23)-47))))</f>
        <v>0</v>
      </c>
      <c r="BE23" s="56"/>
      <c r="BF23" s="55">
        <f>IF(BE23="",0,IF(BE23&lt;$AR$2,0,IF(BE23&lt;=$AT$2,($AV$2*($AR$2+BE23)-47))))</f>
        <v>0</v>
      </c>
      <c r="BG23" s="55">
        <f>SUM(AT23,AV23,AX23,AZ23,BB23,BD23)-MIN(AT23,AV23,AX23,AZ23,BB23,BD23)</f>
        <v>41.593220338983045</v>
      </c>
      <c r="BH23" s="55">
        <f>BG23+BF23</f>
        <v>41.593220338983045</v>
      </c>
    </row>
    <row r="24" spans="2:60" x14ac:dyDescent="0.25">
      <c r="B24" s="56" t="s">
        <v>220</v>
      </c>
      <c r="C24" s="56" t="s">
        <v>155</v>
      </c>
      <c r="D24" s="56" t="s">
        <v>17</v>
      </c>
      <c r="E24" s="56">
        <v>20</v>
      </c>
      <c r="F24" s="55">
        <f t="shared" si="0"/>
        <v>23.588235294117652</v>
      </c>
      <c r="G24" s="56"/>
      <c r="H24" s="55">
        <f t="shared" si="1"/>
        <v>0</v>
      </c>
      <c r="I24" s="56"/>
      <c r="J24" s="55">
        <f t="shared" si="2"/>
        <v>0</v>
      </c>
      <c r="K24" s="56"/>
      <c r="L24" s="55">
        <f t="shared" si="3"/>
        <v>0</v>
      </c>
      <c r="M24" s="56"/>
      <c r="N24" s="55">
        <f t="shared" si="4"/>
        <v>0</v>
      </c>
      <c r="O24" s="56"/>
      <c r="P24" s="55">
        <f t="shared" si="5"/>
        <v>0</v>
      </c>
      <c r="Q24" s="56"/>
      <c r="R24" s="55">
        <f t="shared" si="6"/>
        <v>0</v>
      </c>
      <c r="S24" s="55">
        <f t="shared" si="7"/>
        <v>23.588235294117652</v>
      </c>
      <c r="T24" s="55">
        <f t="shared" si="8"/>
        <v>23.588235294117652</v>
      </c>
      <c r="V24" s="56"/>
      <c r="W24" s="56"/>
      <c r="X24" s="56"/>
      <c r="Y24" s="56"/>
      <c r="Z24" s="55">
        <f t="shared" ref="Z23:Z28" si="9">IF(Y24="",0,IF(Y24&lt;$X$2,0,IF(Y24&lt;=$Z$2,($AB$2*($X$2+Y24)-46))))</f>
        <v>0</v>
      </c>
      <c r="AA24" s="56"/>
      <c r="AB24" s="55">
        <f t="shared" ref="AB23:AB28" si="10">IF(AA24="",0,IF(AA24&lt;$X$2,0,IF(AA24&lt;=$Z$2,($AB$2*($X$2+AA24)-46))))</f>
        <v>0</v>
      </c>
      <c r="AC24" s="56"/>
      <c r="AD24" s="55">
        <f t="shared" ref="AD23:AD28" si="11">IF(AC24="",0,IF(AC24&lt;$X$2,0,IF(AC24&lt;=$Z$2,($AB$2*($X$2+AC24)-46))))</f>
        <v>0</v>
      </c>
      <c r="AE24" s="56"/>
      <c r="AF24" s="55">
        <f t="shared" ref="AF23:AF28" si="12">IF(AE24="",0,IF(AE24&lt;$X$2,0,IF(AE24&lt;=$Z$2,($AB$2*($X$2+AE24)-46))))</f>
        <v>0</v>
      </c>
      <c r="AG24" s="56"/>
      <c r="AH24" s="55">
        <f t="shared" ref="AH23:AH28" si="13">IF(AG24="",0,IF(AG24&lt;$X$2,0,IF(AG24&lt;=$Z$2,($AB$2*($X$2+AG24)-46))))</f>
        <v>0</v>
      </c>
      <c r="AI24" s="56"/>
      <c r="AJ24" s="55">
        <f t="shared" ref="AJ23:AJ28" si="14">IF(AI24="",0,IF(AI24&lt;$X$2,0,IF(AI24&lt;=$Z$2,($AB$2*($X$2+AI24)-46))))</f>
        <v>0</v>
      </c>
      <c r="AK24" s="56"/>
      <c r="AL24" s="55">
        <f t="shared" ref="AL23:AL28" si="15">IF(AK24="",0,IF(AK24&lt;$X$2,0,IF(AK24&lt;=$Z$2,($AB$2*($X$2+AK24)-46))))</f>
        <v>0</v>
      </c>
      <c r="AM24" s="55">
        <f t="shared" ref="AM23:AM28" si="16">SUM(Z24,AB24,AD24,AF24,AH24,AJ24)-MIN(Z24,AB24,AD24,AF24,AH24,AJ24)</f>
        <v>0</v>
      </c>
      <c r="AN24" s="55">
        <f t="shared" ref="AN23:AN28" si="17">AM24+AL24</f>
        <v>0</v>
      </c>
      <c r="AP24" s="56" t="s">
        <v>146</v>
      </c>
      <c r="AQ24" s="56" t="s">
        <v>147</v>
      </c>
      <c r="AR24" s="56" t="s">
        <v>11</v>
      </c>
      <c r="AS24" s="56">
        <v>18.5</v>
      </c>
      <c r="AT24" s="55">
        <f>IF(AS24="",0,IF(AS24&lt;$AR$2,0,IF(AS24&lt;=$AT$2,($AV$2*($AR$2+AS24)-47))))</f>
        <v>39.440677966101688</v>
      </c>
      <c r="AU24" s="56"/>
      <c r="AV24" s="55">
        <f>IF(AU24="",0,IF(AU24&lt;$AR$2,0,IF(AU24&lt;=$AT$2,($AV$2*($AR$2+AU24)-47))))</f>
        <v>0</v>
      </c>
      <c r="AW24" s="56"/>
      <c r="AX24" s="55">
        <f>IF(AW24="",0,IF(AW24&lt;$AR$2,0,IF(AW24&lt;=$AT$2,($AV$2*($AR$2+AW24)-47))))</f>
        <v>0</v>
      </c>
      <c r="AY24" s="56"/>
      <c r="AZ24" s="55">
        <f>IF(AY24="",0,IF(AY24&lt;$AR$2,0,IF(AY24&lt;=$AT$2,($AV$2*($AR$2+AY24)-47))))</f>
        <v>0</v>
      </c>
      <c r="BA24" s="56"/>
      <c r="BB24" s="55">
        <f>IF(BA24="",0,IF(BA24&lt;$AR$2,0,IF(BA24&lt;=$AT$2,($AV$2*($AR$2+BA24)-47))))</f>
        <v>0</v>
      </c>
      <c r="BC24" s="56"/>
      <c r="BD24" s="55">
        <f>IF(BC24="",0,IF(BC24&lt;$AR$2,0,IF(BC24&lt;=$AT$2,($AV$2*($AR$2+BC24)-47))))</f>
        <v>0</v>
      </c>
      <c r="BE24" s="56"/>
      <c r="BF24" s="55">
        <f>IF(BE24="",0,IF(BE24&lt;$AR$2,0,IF(BE24&lt;=$AT$2,($AV$2*($AR$2+BE24)-47))))</f>
        <v>0</v>
      </c>
      <c r="BG24" s="55">
        <f>SUM(AT24,AV24,AX24,AZ24,BB24,BD24)-MIN(AT24,AV24,AX24,AZ24,BB24,BD24)</f>
        <v>39.440677966101688</v>
      </c>
      <c r="BH24" s="55">
        <f>BG24+BF24</f>
        <v>39.440677966101688</v>
      </c>
    </row>
    <row r="25" spans="2:60" x14ac:dyDescent="0.25">
      <c r="B25" s="56" t="s">
        <v>142</v>
      </c>
      <c r="C25" s="56" t="s">
        <v>75</v>
      </c>
      <c r="D25" s="56" t="s">
        <v>14</v>
      </c>
      <c r="E25" s="56">
        <v>18</v>
      </c>
      <c r="F25" s="55">
        <f t="shared" si="0"/>
        <v>18.882352941176478</v>
      </c>
      <c r="G25" s="56"/>
      <c r="H25" s="55">
        <f t="shared" si="1"/>
        <v>0</v>
      </c>
      <c r="I25" s="56"/>
      <c r="J25" s="55">
        <f t="shared" si="2"/>
        <v>0</v>
      </c>
      <c r="K25" s="56"/>
      <c r="L25" s="55">
        <f t="shared" si="3"/>
        <v>0</v>
      </c>
      <c r="M25" s="56"/>
      <c r="N25" s="55">
        <f t="shared" si="4"/>
        <v>0</v>
      </c>
      <c r="O25" s="56"/>
      <c r="P25" s="55">
        <f t="shared" si="5"/>
        <v>0</v>
      </c>
      <c r="Q25" s="56"/>
      <c r="R25" s="55">
        <f t="shared" si="6"/>
        <v>0</v>
      </c>
      <c r="S25" s="55">
        <f t="shared" si="7"/>
        <v>18.882352941176478</v>
      </c>
      <c r="T25" s="55">
        <f t="shared" si="8"/>
        <v>18.882352941176478</v>
      </c>
      <c r="V25" s="56"/>
      <c r="W25" s="56"/>
      <c r="X25" s="56"/>
      <c r="Y25" s="56"/>
      <c r="Z25" s="55">
        <f t="shared" si="9"/>
        <v>0</v>
      </c>
      <c r="AA25" s="56"/>
      <c r="AB25" s="55">
        <f t="shared" si="10"/>
        <v>0</v>
      </c>
      <c r="AC25" s="56"/>
      <c r="AD25" s="55">
        <f t="shared" si="11"/>
        <v>0</v>
      </c>
      <c r="AE25" s="56"/>
      <c r="AF25" s="55">
        <f t="shared" si="12"/>
        <v>0</v>
      </c>
      <c r="AG25" s="56"/>
      <c r="AH25" s="55">
        <f t="shared" si="13"/>
        <v>0</v>
      </c>
      <c r="AI25" s="56"/>
      <c r="AJ25" s="55">
        <f t="shared" si="14"/>
        <v>0</v>
      </c>
      <c r="AK25" s="56"/>
      <c r="AL25" s="55">
        <f t="shared" si="15"/>
        <v>0</v>
      </c>
      <c r="AM25" s="55">
        <f t="shared" si="16"/>
        <v>0</v>
      </c>
      <c r="AN25" s="55">
        <f t="shared" si="17"/>
        <v>0</v>
      </c>
      <c r="AP25" s="58" t="s">
        <v>163</v>
      </c>
      <c r="AQ25" s="58" t="s">
        <v>323</v>
      </c>
      <c r="AR25" s="58" t="s">
        <v>95</v>
      </c>
      <c r="AS25" s="56"/>
      <c r="AT25" s="55">
        <f>IF(AS25="",0,IF(AS25&lt;$AR$2,0,IF(AS25&lt;=$AT$2,($AV$2*($AR$2+AS25)-47))))</f>
        <v>0</v>
      </c>
      <c r="AU25" s="56"/>
      <c r="AV25" s="55">
        <f>IF(AU25="",0,IF(AU25&lt;$AR$2,0,IF(AU25&lt;=$AT$2,($AV$2*($AR$2+AU25)-47))))</f>
        <v>0</v>
      </c>
      <c r="AW25" s="56">
        <v>18.5</v>
      </c>
      <c r="AX25" s="55">
        <f>IF(AW25="",0,IF(AW25&lt;$AR$2,0,IF(AW25&lt;=$AT$2,($AV$2*($AR$2+AW25)-47))))</f>
        <v>39.440677966101688</v>
      </c>
      <c r="AY25" s="56"/>
      <c r="AZ25" s="55">
        <f>IF(AY25="",0,IF(AY25&lt;$AR$2,0,IF(AY25&lt;=$AT$2,($AV$2*($AR$2+AY25)-47))))</f>
        <v>0</v>
      </c>
      <c r="BA25" s="56"/>
      <c r="BB25" s="55">
        <f>IF(BA25="",0,IF(BA25&lt;$AR$2,0,IF(BA25&lt;=$AT$2,($AV$2*($AR$2+BA25)-47))))</f>
        <v>0</v>
      </c>
      <c r="BC25" s="56"/>
      <c r="BD25" s="55">
        <f>IF(BC25="",0,IF(BC25&lt;$AR$2,0,IF(BC25&lt;=$AT$2,($AV$2*($AR$2+BC25)-47))))</f>
        <v>0</v>
      </c>
      <c r="BE25" s="56"/>
      <c r="BF25" s="55">
        <f>IF(BE25="",0,IF(BE25&lt;$AR$2,0,IF(BE25&lt;=$AT$2,($AV$2*($AR$2+BE25)-47))))</f>
        <v>0</v>
      </c>
      <c r="BG25" s="55">
        <f>SUM(AT25,AV25,AX25,AZ25,BB25,BD25)-MIN(AT25,AV25,AX25,AZ25,BB25,BD25)</f>
        <v>39.440677966101688</v>
      </c>
      <c r="BH25" s="55">
        <f>BG25+BF25</f>
        <v>39.440677966101688</v>
      </c>
    </row>
    <row r="26" spans="2:60" x14ac:dyDescent="0.25">
      <c r="B26" s="56"/>
      <c r="C26" s="56"/>
      <c r="D26" s="56"/>
      <c r="E26" s="56"/>
      <c r="F26" s="55">
        <f t="shared" ref="F26:F29" si="18">IF(E26="",0,IF(E26&lt;$D$2,0,IF(E26&lt;=$F$2,($H$2*($D$2+E26)-47))))</f>
        <v>0</v>
      </c>
      <c r="G26" s="56"/>
      <c r="H26" s="55">
        <f t="shared" ref="H26:H29" si="19">IF(G26="",0,IF(G26&lt;$D$2,0,IF(G26&lt;=$F$2,($H$2*($D$2+G26)-47))))</f>
        <v>0</v>
      </c>
      <c r="I26" s="56"/>
      <c r="J26" s="55">
        <f t="shared" ref="J26:J29" si="20">IF(I26="",0,IF(I26&lt;$D$2,0,IF(I26&lt;=$F$2,($H$2*($D$2+I26)-47))))</f>
        <v>0</v>
      </c>
      <c r="K26" s="56"/>
      <c r="L26" s="55">
        <f t="shared" ref="L26:L29" si="21">IF(K26="",0,IF(K26&lt;$D$2,0,IF(K26&lt;=$F$2,($H$2*($D$2+K26)-47))))</f>
        <v>0</v>
      </c>
      <c r="M26" s="56"/>
      <c r="N26" s="55">
        <f t="shared" ref="N26:N29" si="22">IF(M26="",0,IF(M26&lt;$D$2,0,IF(M26&lt;=$F$2,($H$2*($D$2+M26)-47))))</f>
        <v>0</v>
      </c>
      <c r="O26" s="56"/>
      <c r="P26" s="55">
        <f t="shared" ref="P26:P29" si="23">IF(O26="",0,IF(O26&lt;$D$2,0,IF(O26&lt;=$F$2,($H$2*($D$2+O26)-47))))</f>
        <v>0</v>
      </c>
      <c r="Q26" s="56"/>
      <c r="R26" s="55">
        <f t="shared" ref="R26:R29" si="24">IF(Q26="",0,IF(Q26&lt;$D$2,0,IF(Q26&lt;=$F$2,($H$2*($D$2+Q26)-47))))</f>
        <v>0</v>
      </c>
      <c r="S26" s="55">
        <f t="shared" ref="S26:S29" si="25">SUM(F26,H26,J26,L26,N26,P26)-MIN(F26,H26,L26,N26,P26)</f>
        <v>0</v>
      </c>
      <c r="T26" s="55">
        <f t="shared" ref="T26:T29" si="26">S26+R26</f>
        <v>0</v>
      </c>
      <c r="V26" s="56"/>
      <c r="W26" s="56"/>
      <c r="X26" s="56"/>
      <c r="Y26" s="56"/>
      <c r="Z26" s="55">
        <f t="shared" si="9"/>
        <v>0</v>
      </c>
      <c r="AA26" s="56"/>
      <c r="AB26" s="55">
        <f t="shared" si="10"/>
        <v>0</v>
      </c>
      <c r="AC26" s="56"/>
      <c r="AD26" s="55">
        <f t="shared" si="11"/>
        <v>0</v>
      </c>
      <c r="AE26" s="56"/>
      <c r="AF26" s="55">
        <f t="shared" si="12"/>
        <v>0</v>
      </c>
      <c r="AG26" s="56"/>
      <c r="AH26" s="55">
        <f t="shared" si="13"/>
        <v>0</v>
      </c>
      <c r="AI26" s="56"/>
      <c r="AJ26" s="55">
        <f t="shared" si="14"/>
        <v>0</v>
      </c>
      <c r="AK26" s="56"/>
      <c r="AL26" s="55">
        <f t="shared" si="15"/>
        <v>0</v>
      </c>
      <c r="AM26" s="55">
        <f t="shared" si="16"/>
        <v>0</v>
      </c>
      <c r="AN26" s="55">
        <f t="shared" si="17"/>
        <v>0</v>
      </c>
      <c r="AP26" s="58" t="s">
        <v>167</v>
      </c>
      <c r="AQ26" s="58" t="s">
        <v>320</v>
      </c>
      <c r="AR26" s="58" t="s">
        <v>28</v>
      </c>
      <c r="AS26" s="56"/>
      <c r="AT26" s="55">
        <f>IF(AS26="",0,IF(AS26&lt;$AR$2,0,IF(AS26&lt;=$AT$2,($AV$2*($AR$2+AS26)-47))))</f>
        <v>0</v>
      </c>
      <c r="AU26" s="56"/>
      <c r="AV26" s="55">
        <f>IF(AU26="",0,IF(AU26&lt;$AR$2,0,IF(AU26&lt;=$AT$2,($AV$2*($AR$2+AU26)-47))))</f>
        <v>0</v>
      </c>
      <c r="AW26" s="56">
        <v>18.5</v>
      </c>
      <c r="AX26" s="55">
        <f>IF(AW26="",0,IF(AW26&lt;$AR$2,0,IF(AW26&lt;=$AT$2,($AV$2*($AR$2+AW26)-47))))</f>
        <v>39.440677966101688</v>
      </c>
      <c r="AY26" s="56"/>
      <c r="AZ26" s="55">
        <f>IF(AY26="",0,IF(AY26&lt;$AR$2,0,IF(AY26&lt;=$AT$2,($AV$2*($AR$2+AY26)-47))))</f>
        <v>0</v>
      </c>
      <c r="BA26" s="56"/>
      <c r="BB26" s="55">
        <f>IF(BA26="",0,IF(BA26&lt;$AR$2,0,IF(BA26&lt;=$AT$2,($AV$2*($AR$2+BA26)-47))))</f>
        <v>0</v>
      </c>
      <c r="BC26" s="56"/>
      <c r="BD26" s="55">
        <f>IF(BC26="",0,IF(BC26&lt;$AR$2,0,IF(BC26&lt;=$AT$2,($AV$2*($AR$2+BC26)-47))))</f>
        <v>0</v>
      </c>
      <c r="BE26" s="56"/>
      <c r="BF26" s="55">
        <f>IF(BE26="",0,IF(BE26&lt;$AR$2,0,IF(BE26&lt;=$AT$2,($AV$2*($AR$2+BE26)-47))))</f>
        <v>0</v>
      </c>
      <c r="BG26" s="55">
        <f>SUM(AT26,AV26,AX26,AZ26,BB26,BD26)-MIN(AT26,AV26,AX26,AZ26,BB26,BD26)</f>
        <v>39.440677966101688</v>
      </c>
      <c r="BH26" s="55">
        <f>BG26+BF26</f>
        <v>39.440677966101688</v>
      </c>
    </row>
    <row r="27" spans="2:60" x14ac:dyDescent="0.25">
      <c r="B27" s="56"/>
      <c r="C27" s="56"/>
      <c r="D27" s="56"/>
      <c r="E27" s="56"/>
      <c r="F27" s="55">
        <f t="shared" si="18"/>
        <v>0</v>
      </c>
      <c r="G27" s="56"/>
      <c r="H27" s="55">
        <f t="shared" si="19"/>
        <v>0</v>
      </c>
      <c r="I27" s="56"/>
      <c r="J27" s="55">
        <f t="shared" si="20"/>
        <v>0</v>
      </c>
      <c r="K27" s="56"/>
      <c r="L27" s="55">
        <f t="shared" si="21"/>
        <v>0</v>
      </c>
      <c r="M27" s="56"/>
      <c r="N27" s="55">
        <f t="shared" si="22"/>
        <v>0</v>
      </c>
      <c r="O27" s="56"/>
      <c r="P27" s="55">
        <f t="shared" si="23"/>
        <v>0</v>
      </c>
      <c r="Q27" s="56"/>
      <c r="R27" s="55">
        <f t="shared" si="24"/>
        <v>0</v>
      </c>
      <c r="S27" s="55">
        <f t="shared" si="25"/>
        <v>0</v>
      </c>
      <c r="T27" s="55">
        <f t="shared" si="26"/>
        <v>0</v>
      </c>
      <c r="V27" s="56"/>
      <c r="W27" s="56"/>
      <c r="X27" s="56"/>
      <c r="Y27" s="56"/>
      <c r="Z27" s="55">
        <f t="shared" si="9"/>
        <v>0</v>
      </c>
      <c r="AA27" s="56"/>
      <c r="AB27" s="55">
        <f t="shared" si="10"/>
        <v>0</v>
      </c>
      <c r="AC27" s="56"/>
      <c r="AD27" s="55">
        <f t="shared" si="11"/>
        <v>0</v>
      </c>
      <c r="AE27" s="56"/>
      <c r="AF27" s="55">
        <f t="shared" si="12"/>
        <v>0</v>
      </c>
      <c r="AG27" s="56"/>
      <c r="AH27" s="55">
        <f t="shared" si="13"/>
        <v>0</v>
      </c>
      <c r="AI27" s="56"/>
      <c r="AJ27" s="55">
        <f t="shared" si="14"/>
        <v>0</v>
      </c>
      <c r="AK27" s="56"/>
      <c r="AL27" s="55">
        <f t="shared" si="15"/>
        <v>0</v>
      </c>
      <c r="AM27" s="55">
        <f t="shared" si="16"/>
        <v>0</v>
      </c>
      <c r="AN27" s="55">
        <f t="shared" si="17"/>
        <v>0</v>
      </c>
      <c r="AP27" s="56" t="s">
        <v>161</v>
      </c>
      <c r="AQ27" s="56" t="s">
        <v>177</v>
      </c>
      <c r="AR27" s="56" t="s">
        <v>14</v>
      </c>
      <c r="AS27" s="56">
        <v>18</v>
      </c>
      <c r="AT27" s="55">
        <f>IF(AS27="",0,IF(AS27&lt;$AR$2,0,IF(AS27&lt;=$AT$2,($AV$2*($AR$2+AS27)-47))))</f>
        <v>37.745762711864401</v>
      </c>
      <c r="AU27" s="56"/>
      <c r="AV27" s="55">
        <f>IF(AU27="",0,IF(AU27&lt;$AR$2,0,IF(AU27&lt;=$AT$2,($AV$2*($AR$2+AU27)-47))))</f>
        <v>0</v>
      </c>
      <c r="AW27" s="56"/>
      <c r="AX27" s="55">
        <f>IF(AW27="",0,IF(AW27&lt;$AR$2,0,IF(AW27&lt;=$AT$2,($AV$2*($AR$2+AW27)-47))))</f>
        <v>0</v>
      </c>
      <c r="AY27" s="56"/>
      <c r="AZ27" s="55">
        <f>IF(AY27="",0,IF(AY27&lt;$AR$2,0,IF(AY27&lt;=$AT$2,($AV$2*($AR$2+AY27)-47))))</f>
        <v>0</v>
      </c>
      <c r="BA27" s="56"/>
      <c r="BB27" s="55">
        <f>IF(BA27="",0,IF(BA27&lt;$AR$2,0,IF(BA27&lt;=$AT$2,($AV$2*($AR$2+BA27)-47))))</f>
        <v>0</v>
      </c>
      <c r="BC27" s="56"/>
      <c r="BD27" s="55">
        <f>IF(BC27="",0,IF(BC27&lt;$AR$2,0,IF(BC27&lt;=$AT$2,($AV$2*($AR$2+BC27)-47))))</f>
        <v>0</v>
      </c>
      <c r="BE27" s="56"/>
      <c r="BF27" s="55">
        <f>IF(BE27="",0,IF(BE27&lt;$AR$2,0,IF(BE27&lt;=$AT$2,($AV$2*($AR$2+BE27)-47))))</f>
        <v>0</v>
      </c>
      <c r="BG27" s="55">
        <f>SUM(AT27,AV27,AX27,AZ27,BB27,BD27)-MIN(AT27,AV27,AX27,AZ27,BB27,BD27)</f>
        <v>37.745762711864401</v>
      </c>
      <c r="BH27" s="55">
        <f>BG27+BF27</f>
        <v>37.745762711864401</v>
      </c>
    </row>
    <row r="28" spans="2:60" x14ac:dyDescent="0.25">
      <c r="B28" s="56"/>
      <c r="C28" s="56"/>
      <c r="D28" s="56"/>
      <c r="E28" s="56"/>
      <c r="F28" s="55">
        <f t="shared" si="18"/>
        <v>0</v>
      </c>
      <c r="G28" s="56"/>
      <c r="H28" s="55">
        <f t="shared" si="19"/>
        <v>0</v>
      </c>
      <c r="I28" s="56"/>
      <c r="J28" s="55">
        <f t="shared" si="20"/>
        <v>0</v>
      </c>
      <c r="K28" s="56"/>
      <c r="L28" s="55">
        <f t="shared" si="21"/>
        <v>0</v>
      </c>
      <c r="M28" s="56"/>
      <c r="N28" s="55">
        <f t="shared" si="22"/>
        <v>0</v>
      </c>
      <c r="O28" s="56"/>
      <c r="P28" s="55">
        <f t="shared" si="23"/>
        <v>0</v>
      </c>
      <c r="Q28" s="56"/>
      <c r="R28" s="55">
        <f t="shared" si="24"/>
        <v>0</v>
      </c>
      <c r="S28" s="55">
        <f t="shared" si="25"/>
        <v>0</v>
      </c>
      <c r="T28" s="55">
        <f t="shared" si="26"/>
        <v>0</v>
      </c>
      <c r="V28" s="56"/>
      <c r="W28" s="56"/>
      <c r="X28" s="56"/>
      <c r="Y28" s="56"/>
      <c r="Z28" s="55">
        <f t="shared" si="9"/>
        <v>0</v>
      </c>
      <c r="AA28" s="56"/>
      <c r="AB28" s="55">
        <f t="shared" si="10"/>
        <v>0</v>
      </c>
      <c r="AC28" s="56"/>
      <c r="AD28" s="55">
        <f t="shared" si="11"/>
        <v>0</v>
      </c>
      <c r="AE28" s="56"/>
      <c r="AF28" s="55">
        <f t="shared" si="12"/>
        <v>0</v>
      </c>
      <c r="AG28" s="56"/>
      <c r="AH28" s="55">
        <f t="shared" si="13"/>
        <v>0</v>
      </c>
      <c r="AI28" s="56"/>
      <c r="AJ28" s="55">
        <f t="shared" si="14"/>
        <v>0</v>
      </c>
      <c r="AK28" s="56"/>
      <c r="AL28" s="55">
        <f t="shared" si="15"/>
        <v>0</v>
      </c>
      <c r="AM28" s="55">
        <f t="shared" si="16"/>
        <v>0</v>
      </c>
      <c r="AN28" s="55">
        <f t="shared" si="17"/>
        <v>0</v>
      </c>
      <c r="AP28" s="56" t="s">
        <v>157</v>
      </c>
      <c r="AQ28" s="56" t="s">
        <v>210</v>
      </c>
      <c r="AR28" s="56" t="s">
        <v>95</v>
      </c>
      <c r="AS28" s="56"/>
      <c r="AT28" s="55">
        <f>IF(AS28="",0,IF(AS28&lt;$AR$2,0,IF(AS28&lt;=$AT$2,($AV$2*($AR$2+AS28)-47))))</f>
        <v>0</v>
      </c>
      <c r="AU28" s="56">
        <v>18</v>
      </c>
      <c r="AV28" s="55">
        <f>IF(AU28="",0,IF(AU28&lt;$AR$2,0,IF(AU28&lt;=$AT$2,($AV$2*($AR$2+AU28)-47))))</f>
        <v>37.745762711864401</v>
      </c>
      <c r="AW28" s="56"/>
      <c r="AX28" s="55">
        <f>IF(AW28="",0,IF(AW28&lt;$AR$2,0,IF(AW28&lt;=$AT$2,($AV$2*($AR$2+AW28)-47))))</f>
        <v>0</v>
      </c>
      <c r="AY28" s="56"/>
      <c r="AZ28" s="55">
        <f>IF(AY28="",0,IF(AY28&lt;$AR$2,0,IF(AY28&lt;=$AT$2,($AV$2*($AR$2+AY28)-47))))</f>
        <v>0</v>
      </c>
      <c r="BA28" s="56"/>
      <c r="BB28" s="55">
        <f>IF(BA28="",0,IF(BA28&lt;$AR$2,0,IF(BA28&lt;=$AT$2,($AV$2*($AR$2+BA28)-47))))</f>
        <v>0</v>
      </c>
      <c r="BC28" s="56"/>
      <c r="BD28" s="55">
        <f>IF(BC28="",0,IF(BC28&lt;$AR$2,0,IF(BC28&lt;=$AT$2,($AV$2*($AR$2+BC28)-47))))</f>
        <v>0</v>
      </c>
      <c r="BE28" s="56"/>
      <c r="BF28" s="55">
        <f>IF(BE28="",0,IF(BE28&lt;$AR$2,0,IF(BE28&lt;=$AT$2,($AV$2*($AR$2+BE28)-47))))</f>
        <v>0</v>
      </c>
      <c r="BG28" s="55">
        <f>SUM(AT28,AV28,AX28,AZ28,BB28,BD28)-MIN(AT28,AV28,AX28,AZ28,BB28,BD28)</f>
        <v>37.745762711864401</v>
      </c>
      <c r="BH28" s="55">
        <f>BG28+BF28</f>
        <v>37.745762711864401</v>
      </c>
    </row>
    <row r="29" spans="2:60" x14ac:dyDescent="0.25">
      <c r="B29" s="56"/>
      <c r="C29" s="56"/>
      <c r="D29" s="56"/>
      <c r="E29" s="56"/>
      <c r="F29" s="55">
        <f t="shared" si="18"/>
        <v>0</v>
      </c>
      <c r="G29" s="56"/>
      <c r="H29" s="55">
        <f t="shared" si="19"/>
        <v>0</v>
      </c>
      <c r="I29" s="56"/>
      <c r="J29" s="55">
        <f t="shared" si="20"/>
        <v>0</v>
      </c>
      <c r="K29" s="56"/>
      <c r="L29" s="55">
        <f t="shared" si="21"/>
        <v>0</v>
      </c>
      <c r="M29" s="56"/>
      <c r="N29" s="55">
        <f t="shared" si="22"/>
        <v>0</v>
      </c>
      <c r="O29" s="56"/>
      <c r="P29" s="55">
        <f t="shared" si="23"/>
        <v>0</v>
      </c>
      <c r="Q29" s="56"/>
      <c r="R29" s="55">
        <f t="shared" si="24"/>
        <v>0</v>
      </c>
      <c r="S29" s="55">
        <f t="shared" si="25"/>
        <v>0</v>
      </c>
      <c r="T29" s="55">
        <f t="shared" si="26"/>
        <v>0</v>
      </c>
      <c r="AP29" s="56" t="s">
        <v>179</v>
      </c>
      <c r="AQ29" s="56" t="s">
        <v>180</v>
      </c>
      <c r="AR29" s="56" t="s">
        <v>11</v>
      </c>
      <c r="AS29" s="56"/>
      <c r="AT29" s="55">
        <f>IF(AS29="",0,IF(AS29&lt;$AR$2,0,IF(AS29&lt;=$AT$2,($AV$2*($AR$2+AS29)-47))))</f>
        <v>0</v>
      </c>
      <c r="AU29" s="56">
        <v>18</v>
      </c>
      <c r="AV29" s="55">
        <f>IF(AU29="",0,IF(AU29&lt;$AR$2,0,IF(AU29&lt;=$AT$2,($AV$2*($AR$2+AU29)-47))))</f>
        <v>37.745762711864401</v>
      </c>
      <c r="AW29" s="56"/>
      <c r="AX29" s="55">
        <f>IF(AW29="",0,IF(AW29&lt;$AR$2,0,IF(AW29&lt;=$AT$2,($AV$2*($AR$2+AW29)-47))))</f>
        <v>0</v>
      </c>
      <c r="AY29" s="56"/>
      <c r="AZ29" s="55">
        <f>IF(AY29="",0,IF(AY29&lt;$AR$2,0,IF(AY29&lt;=$AT$2,($AV$2*($AR$2+AY29)-47))))</f>
        <v>0</v>
      </c>
      <c r="BA29" s="56"/>
      <c r="BB29" s="55">
        <f>IF(BA29="",0,IF(BA29&lt;$AR$2,0,IF(BA29&lt;=$AT$2,($AV$2*($AR$2+BA29)-47))))</f>
        <v>0</v>
      </c>
      <c r="BC29" s="56"/>
      <c r="BD29" s="55">
        <f>IF(BC29="",0,IF(BC29&lt;$AR$2,0,IF(BC29&lt;=$AT$2,($AV$2*($AR$2+BC29)-47))))</f>
        <v>0</v>
      </c>
      <c r="BE29" s="56"/>
      <c r="BF29" s="55">
        <f>IF(BE29="",0,IF(BE29&lt;$AR$2,0,IF(BE29&lt;=$AT$2,($AV$2*($AR$2+BE29)-47))))</f>
        <v>0</v>
      </c>
      <c r="BG29" s="55">
        <f>SUM(AT29,AV29,AX29,AZ29,BB29,BD29)-MIN(AT29,AV29,AX29,AZ29,BB29,BD29)</f>
        <v>37.745762711864401</v>
      </c>
      <c r="BH29" s="55">
        <f>BG29+BF29</f>
        <v>37.745762711864401</v>
      </c>
    </row>
    <row r="30" spans="2:60" x14ac:dyDescent="0.25">
      <c r="AP30" s="7" t="s">
        <v>384</v>
      </c>
      <c r="AQ30" s="7" t="s">
        <v>385</v>
      </c>
      <c r="AR30" s="7" t="s">
        <v>17</v>
      </c>
      <c r="AS30" s="7"/>
      <c r="AT30" s="55">
        <f>IF(AS30="",0,IF(AS30&lt;$AR$2,0,IF(AS30&lt;=$AT$2,($AV$2*($AR$2+AS30)-47))))</f>
        <v>0</v>
      </c>
      <c r="AU30" s="7"/>
      <c r="AV30" s="55">
        <f>IF(AU30="",0,IF(AU30&lt;$AR$2,0,IF(AU30&lt;=$AT$2,($AV$2*($AR$2+AU30)-47))))</f>
        <v>0</v>
      </c>
      <c r="AW30" s="7"/>
      <c r="AX30" s="59">
        <f>IF(AW30="",0,IF(AW30&lt;$AR$2,0,IF(AW30&lt;=$AT$2,($AV$2*($AR$2+AW30)-47))))</f>
        <v>0</v>
      </c>
      <c r="AY30" s="7"/>
      <c r="AZ30" s="55">
        <f>IF(AY30="",0,IF(AY30&lt;$AR$2,0,IF(AY30&lt;=$AT$2,($AV$2*($AR$2+AY30)-47))))</f>
        <v>0</v>
      </c>
      <c r="BA30" s="7">
        <v>16.5</v>
      </c>
      <c r="BB30" s="55">
        <f>IF(BA30="",0,IF(BA30&lt;$AR$2,0,IF(BA30&lt;=$AT$2,($AV$2*($AR$2+BA30)-47))))</f>
        <v>32.66101694915254</v>
      </c>
      <c r="BC30" s="7"/>
      <c r="BD30" s="55">
        <f>IF(BC30="",0,IF(BC30&lt;$AR$2,0,IF(BC30&lt;=$AT$2,($AV$2*($AR$2+BC30)-47))))</f>
        <v>0</v>
      </c>
      <c r="BE30" s="7"/>
      <c r="BF30" s="55">
        <f>IF(BE30="",0,IF(BE30&lt;$AR$2,0,IF(BE30&lt;=$AT$2,($AV$2*($AR$2+BE30)-47))))</f>
        <v>0</v>
      </c>
      <c r="BG30" s="55">
        <f>SUM(AT30,AV30,AX30,AZ30,BB30,BD30)-MIN(AT30,AV30,AX30,AZ30,BB30,BD30)</f>
        <v>32.66101694915254</v>
      </c>
      <c r="BH30" s="55">
        <f>BG30+BF30</f>
        <v>32.66101694915254</v>
      </c>
    </row>
    <row r="31" spans="2:60" x14ac:dyDescent="0.25">
      <c r="AP31" s="56" t="s">
        <v>190</v>
      </c>
      <c r="AQ31" s="56" t="s">
        <v>202</v>
      </c>
      <c r="AR31" s="56" t="s">
        <v>17</v>
      </c>
      <c r="AS31" s="56">
        <v>16</v>
      </c>
      <c r="AT31" s="55">
        <f>IF(AS31="",0,IF(AS31&lt;$AR$2,0,IF(AS31&lt;=$AT$2,($AV$2*($AR$2+AS31)-47))))</f>
        <v>30.966101694915253</v>
      </c>
      <c r="AU31" s="56"/>
      <c r="AV31" s="55">
        <f>IF(AU31="",0,IF(AU31&lt;$AR$2,0,IF(AU31&lt;=$AT$2,($AV$2*($AR$2+AU31)-47))))</f>
        <v>0</v>
      </c>
      <c r="AW31" s="56"/>
      <c r="AX31" s="55">
        <f>IF(AW31="",0,IF(AW31&lt;$AR$2,0,IF(AW31&lt;=$AT$2,($AV$2*($AR$2+AW31)-47))))</f>
        <v>0</v>
      </c>
      <c r="AY31" s="56"/>
      <c r="AZ31" s="55">
        <f>IF(AY31="",0,IF(AY31&lt;$AR$2,0,IF(AY31&lt;=$AT$2,($AV$2*($AR$2+AY31)-47))))</f>
        <v>0</v>
      </c>
      <c r="BA31" s="56"/>
      <c r="BB31" s="55">
        <f>IF(BA31="",0,IF(BA31&lt;$AR$2,0,IF(BA31&lt;=$AT$2,($AV$2*($AR$2+BA31)-47))))</f>
        <v>0</v>
      </c>
      <c r="BC31" s="56"/>
      <c r="BD31" s="55">
        <f>IF(BC31="",0,IF(BC31&lt;$AR$2,0,IF(BC31&lt;=$AT$2,($AV$2*($AR$2+BC31)-47))))</f>
        <v>0</v>
      </c>
      <c r="BE31" s="56"/>
      <c r="BF31" s="55">
        <f>IF(BE31="",0,IF(BE31&lt;$AR$2,0,IF(BE31&lt;=$AT$2,($AV$2*($AR$2+BE31)-47))))</f>
        <v>0</v>
      </c>
      <c r="BG31" s="55">
        <f>SUM(AT31,AV31,AX31,AZ31,BB31,BD31)-MIN(AT31,AV31,AX31,AZ31,BB31,BD31)</f>
        <v>30.966101694915253</v>
      </c>
      <c r="BH31" s="55">
        <f>BG31+BF31</f>
        <v>30.966101694915253</v>
      </c>
    </row>
    <row r="32" spans="2:60" x14ac:dyDescent="0.25">
      <c r="AP32" s="56" t="s">
        <v>142</v>
      </c>
      <c r="AQ32" s="56" t="s">
        <v>224</v>
      </c>
      <c r="AR32" s="56" t="s">
        <v>11</v>
      </c>
      <c r="AS32" s="56">
        <v>13</v>
      </c>
      <c r="AT32" s="55">
        <f>IF(AS32="",0,IF(AS32&lt;$AR$2,0,IF(AS32&lt;=$AT$2,($AV$2*($AR$2+AS32)-47))))</f>
        <v>20.796610169491515</v>
      </c>
      <c r="AU32" s="56"/>
      <c r="AV32" s="55">
        <f>IF(AU32="",0,IF(AU32&lt;$AR$2,0,IF(AU32&lt;=$AT$2,($AV$2*($AR$2+AU32)-47))))</f>
        <v>0</v>
      </c>
      <c r="AW32" s="56"/>
      <c r="AX32" s="55">
        <f>IF(AW32="",0,IF(AW32&lt;$AR$2,0,IF(AW32&lt;=$AT$2,($AV$2*($AR$2+AW32)-47))))</f>
        <v>0</v>
      </c>
      <c r="AY32" s="56"/>
      <c r="AZ32" s="55">
        <f>IF(AY32="",0,IF(AY32&lt;$AR$2,0,IF(AY32&lt;=$AT$2,($AV$2*($AR$2+AY32)-47))))</f>
        <v>0</v>
      </c>
      <c r="BA32" s="56"/>
      <c r="BB32" s="55">
        <f>IF(BA32="",0,IF(BA32&lt;$AR$2,0,IF(BA32&lt;=$AT$2,($AV$2*($AR$2+BA32)-47))))</f>
        <v>0</v>
      </c>
      <c r="BC32" s="56"/>
      <c r="BD32" s="55">
        <f>IF(BC32="",0,IF(BC32&lt;$AR$2,0,IF(BC32&lt;=$AT$2,($AV$2*($AR$2+BC32)-47))))</f>
        <v>0</v>
      </c>
      <c r="BE32" s="56"/>
      <c r="BF32" s="55">
        <f>IF(BE32="",0,IF(BE32&lt;$AR$2,0,IF(BE32&lt;=$AT$2,($AV$2*($AR$2+BE32)-47))))</f>
        <v>0</v>
      </c>
      <c r="BG32" s="55">
        <f>SUM(AT32,AV32,AX32,AZ32,BB32,BD32)-MIN(AT32,AV32,AX32,AZ32,BB32,BD32)</f>
        <v>20.796610169491515</v>
      </c>
      <c r="BH32" s="55">
        <f>BG32+BF32</f>
        <v>20.796610169491515</v>
      </c>
    </row>
    <row r="33" spans="42:60" x14ac:dyDescent="0.25">
      <c r="AP33" s="7"/>
      <c r="AQ33" s="7"/>
      <c r="AR33" s="7"/>
      <c r="AS33" s="7"/>
      <c r="AT33" s="55">
        <f t="shared" ref="AT31:AT34" si="27">IF(AS33="",0,IF(AS33&lt;$AR$2,0,IF(AS33&lt;=$AT$2,($AV$2*($AR$2+AS33)-47))))</f>
        <v>0</v>
      </c>
      <c r="AU33" s="7"/>
      <c r="AV33" s="55">
        <f t="shared" ref="AV31:AV34" si="28">IF(AU33="",0,IF(AU33&lt;$AR$2,0,IF(AU33&lt;=$AT$2,($AV$2*($AR$2+AU33)-47))))</f>
        <v>0</v>
      </c>
      <c r="AW33" s="7"/>
      <c r="AX33" s="59">
        <f t="shared" ref="AX31:AX34" si="29">IF(AW33="",0,IF(AW33&lt;$AR$2,0,IF(AW33&lt;=$AT$2,($AV$2*($AR$2+AW33)-47))))</f>
        <v>0</v>
      </c>
      <c r="AY33" s="7"/>
      <c r="AZ33" s="55">
        <f t="shared" ref="AZ31:AZ34" si="30">IF(AY33="",0,IF(AY33&lt;$AR$2,0,IF(AY33&lt;=$AT$2,($AV$2*($AR$2+AY33)-47))))</f>
        <v>0</v>
      </c>
      <c r="BA33" s="7"/>
      <c r="BB33" s="55">
        <f t="shared" ref="BB31:BB34" si="31">IF(BA33="",0,IF(BA33&lt;$AR$2,0,IF(BA33&lt;=$AT$2,($AV$2*($AR$2+BA33)-47))))</f>
        <v>0</v>
      </c>
      <c r="BC33" s="7"/>
      <c r="BD33" s="55">
        <f t="shared" ref="BD31:BD34" si="32">IF(BC33="",0,IF(BC33&lt;$AR$2,0,IF(BC33&lt;=$AT$2,($AV$2*($AR$2+BC33)-47))))</f>
        <v>0</v>
      </c>
      <c r="BE33" s="7"/>
      <c r="BF33" s="55">
        <f t="shared" ref="BF31:BF34" si="33">IF(BE33="",0,IF(BE33&lt;$AR$2,0,IF(BE33&lt;=$AT$2,($AV$2*($AR$2+BE33)-47))))</f>
        <v>0</v>
      </c>
      <c r="BG33" s="55">
        <f t="shared" ref="BG31:BG34" si="34">SUM(AT33,AV33,AX33,AZ33,BB33,BD33)-MIN(AT33,AV33,AX33,AZ33,BB33,BD33)</f>
        <v>0</v>
      </c>
      <c r="BH33" s="55">
        <f t="shared" ref="BH31:BH34" si="35">BG33+BF33</f>
        <v>0</v>
      </c>
    </row>
    <row r="34" spans="42:60" x14ac:dyDescent="0.25">
      <c r="AP34" s="7"/>
      <c r="AQ34" s="7"/>
      <c r="AR34" s="7"/>
      <c r="AS34" s="7"/>
      <c r="AT34" s="55">
        <f t="shared" si="27"/>
        <v>0</v>
      </c>
      <c r="AU34" s="7"/>
      <c r="AV34" s="55">
        <f t="shared" si="28"/>
        <v>0</v>
      </c>
      <c r="AW34" s="7"/>
      <c r="AX34" s="59">
        <f t="shared" si="29"/>
        <v>0</v>
      </c>
      <c r="AY34" s="7"/>
      <c r="AZ34" s="55">
        <f t="shared" si="30"/>
        <v>0</v>
      </c>
      <c r="BA34" s="7"/>
      <c r="BB34" s="55">
        <f t="shared" si="31"/>
        <v>0</v>
      </c>
      <c r="BC34" s="7"/>
      <c r="BD34" s="55">
        <f t="shared" si="32"/>
        <v>0</v>
      </c>
      <c r="BE34" s="7"/>
      <c r="BF34" s="55">
        <f t="shared" si="33"/>
        <v>0</v>
      </c>
      <c r="BG34" s="55">
        <f t="shared" si="34"/>
        <v>0</v>
      </c>
      <c r="BH34" s="55">
        <f t="shared" si="35"/>
        <v>0</v>
      </c>
    </row>
  </sheetData>
  <sortState xmlns:xlrd2="http://schemas.microsoft.com/office/spreadsheetml/2017/richdata2" ref="AP7:BH32">
    <sortCondition descending="1" ref="BG7:BG32"/>
  </sortState>
  <pageMargins left="0.25" right="0.25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H27"/>
  <sheetViews>
    <sheetView workbookViewId="0">
      <selection activeCell="A3" sqref="A3"/>
    </sheetView>
  </sheetViews>
  <sheetFormatPr defaultRowHeight="15" x14ac:dyDescent="0.25"/>
  <cols>
    <col min="1" max="1" width="11.140625" bestFit="1" customWidth="1"/>
    <col min="2" max="2" width="10" customWidth="1"/>
    <col min="3" max="3" width="10.85546875" customWidth="1"/>
    <col min="4" max="4" width="12.85546875" bestFit="1" customWidth="1"/>
    <col min="5" max="5" width="9" bestFit="1" customWidth="1"/>
    <col min="6" max="6" width="4" bestFit="1" customWidth="1"/>
    <col min="7" max="7" width="6.28515625" bestFit="1" customWidth="1"/>
    <col min="8" max="8" width="7.5703125" bestFit="1" customWidth="1"/>
    <col min="9" max="9" width="6.28515625" bestFit="1" customWidth="1"/>
    <col min="10" max="10" width="3.85546875" bestFit="1" customWidth="1"/>
    <col min="11" max="11" width="6.28515625" bestFit="1" customWidth="1"/>
    <col min="12" max="12" width="3.85546875" bestFit="1" customWidth="1"/>
    <col min="13" max="13" width="6.28515625" bestFit="1" customWidth="1"/>
    <col min="14" max="14" width="3.85546875" bestFit="1" customWidth="1"/>
    <col min="15" max="15" width="6.28515625" bestFit="1" customWidth="1"/>
    <col min="16" max="16" width="3.85546875" bestFit="1" customWidth="1"/>
    <col min="17" max="17" width="6.28515625" bestFit="1" customWidth="1"/>
    <col min="18" max="18" width="3.85546875" bestFit="1" customWidth="1"/>
    <col min="19" max="19" width="5.140625" bestFit="1" customWidth="1"/>
    <col min="20" max="20" width="5.28515625" bestFit="1" customWidth="1"/>
    <col min="23" max="23" width="13.140625" bestFit="1" customWidth="1"/>
    <col min="24" max="24" width="11.85546875" bestFit="1" customWidth="1"/>
    <col min="25" max="25" width="9" bestFit="1" customWidth="1"/>
    <col min="26" max="26" width="4" bestFit="1" customWidth="1"/>
    <col min="27" max="27" width="6.28515625" bestFit="1" customWidth="1"/>
    <col min="28" max="28" width="7.5703125" bestFit="1" customWidth="1"/>
    <col min="29" max="29" width="6.28515625" bestFit="1" customWidth="1"/>
    <col min="30" max="30" width="3.85546875" bestFit="1" customWidth="1"/>
    <col min="31" max="31" width="6.28515625" bestFit="1" customWidth="1"/>
    <col min="32" max="32" width="3.85546875" bestFit="1" customWidth="1"/>
    <col min="33" max="33" width="6.28515625" bestFit="1" customWidth="1"/>
    <col min="34" max="34" width="3.85546875" bestFit="1" customWidth="1"/>
    <col min="35" max="35" width="6.28515625" bestFit="1" customWidth="1"/>
    <col min="36" max="36" width="3.85546875" bestFit="1" customWidth="1"/>
    <col min="37" max="37" width="6.28515625" bestFit="1" customWidth="1"/>
    <col min="38" max="38" width="3.85546875" bestFit="1" customWidth="1"/>
    <col min="39" max="39" width="5.140625" bestFit="1" customWidth="1"/>
    <col min="40" max="40" width="5.28515625" bestFit="1" customWidth="1"/>
    <col min="42" max="42" width="11" customWidth="1"/>
    <col min="43" max="43" width="12.140625" bestFit="1" customWidth="1"/>
    <col min="44" max="44" width="11.85546875" bestFit="1" customWidth="1"/>
    <col min="45" max="45" width="9" bestFit="1" customWidth="1"/>
    <col min="46" max="46" width="4" bestFit="1" customWidth="1"/>
    <col min="47" max="47" width="6.28515625" bestFit="1" customWidth="1"/>
    <col min="48" max="48" width="7.5703125" bestFit="1" customWidth="1"/>
    <col min="49" max="49" width="6.28515625" bestFit="1" customWidth="1"/>
    <col min="50" max="50" width="3.85546875" bestFit="1" customWidth="1"/>
    <col min="51" max="51" width="6.28515625" bestFit="1" customWidth="1"/>
    <col min="52" max="52" width="3.85546875" bestFit="1" customWidth="1"/>
    <col min="53" max="53" width="6.28515625" bestFit="1" customWidth="1"/>
    <col min="54" max="54" width="3.85546875" bestFit="1" customWidth="1"/>
    <col min="55" max="55" width="6.28515625" bestFit="1" customWidth="1"/>
    <col min="56" max="56" width="3.85546875" bestFit="1" customWidth="1"/>
    <col min="57" max="57" width="6.285156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0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s="19" customFormat="1" x14ac:dyDescent="0.25">
      <c r="A2" s="61" t="s">
        <v>240</v>
      </c>
      <c r="B2" s="60"/>
      <c r="C2" s="60" t="s">
        <v>258</v>
      </c>
      <c r="D2" s="60">
        <v>242</v>
      </c>
      <c r="E2" s="60" t="s">
        <v>356</v>
      </c>
      <c r="F2" s="60">
        <v>653</v>
      </c>
      <c r="G2" s="60" t="s">
        <v>250</v>
      </c>
      <c r="H2" s="62">
        <f>200/(F2-D2)</f>
        <v>0.48661800486618007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 t="s">
        <v>258</v>
      </c>
      <c r="X2" s="60">
        <v>207</v>
      </c>
      <c r="Y2" s="60" t="s">
        <v>356</v>
      </c>
      <c r="Z2" s="60">
        <v>560</v>
      </c>
      <c r="AA2" s="60" t="s">
        <v>250</v>
      </c>
      <c r="AB2" s="62">
        <f>200/(Z2-X2)</f>
        <v>0.56657223796033995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 t="s">
        <v>258</v>
      </c>
      <c r="AR2" s="60">
        <v>201</v>
      </c>
      <c r="AS2" s="60" t="s">
        <v>356</v>
      </c>
      <c r="AT2" s="60">
        <v>544</v>
      </c>
      <c r="AU2" s="60" t="s">
        <v>250</v>
      </c>
      <c r="AV2" s="62">
        <f>200/(AT2-AR2)</f>
        <v>0.58309037900874638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19" customFormat="1" x14ac:dyDescent="0.25"/>
    <row r="4" spans="1:60" s="19" customFormat="1" x14ac:dyDescent="0.25">
      <c r="B4" s="19" t="s">
        <v>246</v>
      </c>
      <c r="C4" s="19" t="s">
        <v>237</v>
      </c>
      <c r="D4" s="19" t="s">
        <v>244</v>
      </c>
      <c r="V4" s="19" t="s">
        <v>246</v>
      </c>
      <c r="W4" s="19" t="s">
        <v>236</v>
      </c>
      <c r="X4" s="19" t="s">
        <v>244</v>
      </c>
      <c r="AP4" s="19" t="s">
        <v>246</v>
      </c>
      <c r="AQ4" s="19" t="s">
        <v>238</v>
      </c>
      <c r="AR4" s="19" t="s">
        <v>244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F5" s="19" t="s">
        <v>241</v>
      </c>
      <c r="G5" s="19" t="s">
        <v>8</v>
      </c>
      <c r="H5" s="19" t="s">
        <v>241</v>
      </c>
      <c r="I5" s="19" t="s">
        <v>8</v>
      </c>
      <c r="J5" s="19" t="s">
        <v>241</v>
      </c>
      <c r="K5" s="19" t="s">
        <v>8</v>
      </c>
      <c r="L5" s="19" t="s">
        <v>241</v>
      </c>
      <c r="M5" s="19" t="s">
        <v>8</v>
      </c>
      <c r="N5" s="19" t="s">
        <v>241</v>
      </c>
      <c r="O5" s="19" t="s">
        <v>8</v>
      </c>
      <c r="P5" s="19" t="s">
        <v>241</v>
      </c>
      <c r="Q5" s="19" t="s">
        <v>8</v>
      </c>
      <c r="R5" s="19" t="s">
        <v>241</v>
      </c>
      <c r="S5" s="19" t="s">
        <v>259</v>
      </c>
      <c r="T5" s="19" t="s">
        <v>357</v>
      </c>
      <c r="V5" s="19" t="s">
        <v>5</v>
      </c>
      <c r="W5" s="19" t="s">
        <v>6</v>
      </c>
      <c r="X5" s="19" t="s">
        <v>7</v>
      </c>
      <c r="Y5" s="19" t="s">
        <v>8</v>
      </c>
      <c r="Z5" s="19" t="s">
        <v>241</v>
      </c>
      <c r="AA5" s="19" t="s">
        <v>8</v>
      </c>
      <c r="AB5" s="19" t="s">
        <v>241</v>
      </c>
      <c r="AC5" s="19" t="s">
        <v>8</v>
      </c>
      <c r="AD5" s="19" t="s">
        <v>241</v>
      </c>
      <c r="AE5" s="19" t="s">
        <v>8</v>
      </c>
      <c r="AF5" s="19" t="s">
        <v>241</v>
      </c>
      <c r="AG5" s="19" t="s">
        <v>8</v>
      </c>
      <c r="AH5" s="19" t="s">
        <v>241</v>
      </c>
      <c r="AI5" s="19" t="s">
        <v>8</v>
      </c>
      <c r="AJ5" s="19" t="s">
        <v>241</v>
      </c>
      <c r="AK5" s="19" t="s">
        <v>8</v>
      </c>
      <c r="AL5" s="19" t="s">
        <v>241</v>
      </c>
      <c r="AM5" s="19" t="s">
        <v>259</v>
      </c>
      <c r="AN5" s="19" t="s">
        <v>357</v>
      </c>
      <c r="AP5" s="19" t="s">
        <v>5</v>
      </c>
      <c r="AQ5" s="19" t="s">
        <v>6</v>
      </c>
      <c r="AR5" s="19" t="s">
        <v>7</v>
      </c>
      <c r="AS5" s="19" t="s">
        <v>8</v>
      </c>
      <c r="AT5" s="19" t="s">
        <v>241</v>
      </c>
      <c r="AU5" s="19" t="s">
        <v>8</v>
      </c>
      <c r="AV5" s="19" t="s">
        <v>241</v>
      </c>
      <c r="AW5" s="19" t="s">
        <v>8</v>
      </c>
      <c r="AX5" s="19" t="s">
        <v>241</v>
      </c>
      <c r="AY5" s="19" t="s">
        <v>8</v>
      </c>
      <c r="AZ5" s="19" t="s">
        <v>241</v>
      </c>
      <c r="BA5" s="19" t="s">
        <v>8</v>
      </c>
      <c r="BB5" s="19" t="s">
        <v>241</v>
      </c>
      <c r="BC5" s="19" t="s">
        <v>8</v>
      </c>
      <c r="BD5" s="19" t="s">
        <v>241</v>
      </c>
      <c r="BE5" s="19" t="s">
        <v>8</v>
      </c>
      <c r="BF5" s="19" t="s">
        <v>241</v>
      </c>
      <c r="BG5" s="19" t="s">
        <v>259</v>
      </c>
      <c r="BH5" s="19" t="s">
        <v>357</v>
      </c>
    </row>
    <row r="6" spans="1:60" s="19" customFormat="1" x14ac:dyDescent="0.25">
      <c r="E6" s="19" t="s">
        <v>251</v>
      </c>
      <c r="G6" s="19" t="s">
        <v>252</v>
      </c>
      <c r="I6" s="19" t="s">
        <v>253</v>
      </c>
      <c r="K6" s="19" t="s">
        <v>254</v>
      </c>
      <c r="M6" s="19" t="s">
        <v>255</v>
      </c>
      <c r="O6" s="19" t="s">
        <v>256</v>
      </c>
      <c r="Q6" s="19" t="s">
        <v>378</v>
      </c>
      <c r="Y6" s="19" t="s">
        <v>251</v>
      </c>
      <c r="AA6" s="19" t="s">
        <v>252</v>
      </c>
      <c r="AC6" s="19" t="s">
        <v>253</v>
      </c>
      <c r="AE6" s="19" t="s">
        <v>254</v>
      </c>
      <c r="AG6" s="19" t="s">
        <v>255</v>
      </c>
      <c r="AI6" s="19" t="s">
        <v>256</v>
      </c>
      <c r="AK6" s="19" t="s">
        <v>378</v>
      </c>
      <c r="AS6" s="19" t="s">
        <v>251</v>
      </c>
      <c r="AU6" s="19" t="s">
        <v>252</v>
      </c>
      <c r="AW6" s="19" t="s">
        <v>253</v>
      </c>
      <c r="AY6" s="19" t="s">
        <v>254</v>
      </c>
      <c r="BA6" s="19" t="s">
        <v>255</v>
      </c>
      <c r="BC6" s="19" t="s">
        <v>256</v>
      </c>
      <c r="BE6" s="19" t="s">
        <v>378</v>
      </c>
    </row>
    <row r="7" spans="1:60" s="19" customFormat="1" x14ac:dyDescent="0.25">
      <c r="B7" s="56" t="s">
        <v>298</v>
      </c>
      <c r="C7" s="56" t="s">
        <v>299</v>
      </c>
      <c r="D7" s="56" t="s">
        <v>95</v>
      </c>
      <c r="E7" s="56"/>
      <c r="F7" s="55">
        <f>IF(E7="",0,IF(E7&lt;$D$2,0,IF(E7&lt;=$F$2,($H$2*(E7-$F$2)+200))))</f>
        <v>0</v>
      </c>
      <c r="G7" s="56"/>
      <c r="H7" s="55">
        <f>IF(G7="",0,IF(G7&lt;$D$2,0,IF(G7&lt;=$F$2,($H$2*(G7-$F$2)+200))))</f>
        <v>0</v>
      </c>
      <c r="I7" s="56">
        <v>431</v>
      </c>
      <c r="J7" s="55">
        <f>IF(I7="",0,IF(I7&lt;$D$2,0,IF(I7&lt;=$F$2,($H$2*(I7-$F$2)+200))))</f>
        <v>91.970802919708021</v>
      </c>
      <c r="K7" s="56">
        <v>390</v>
      </c>
      <c r="L7" s="55">
        <f>IF(K7="",0,IF(K7&lt;$D$2,0,IF(K7&lt;=$F$2,($H$2*(K7-$F$2)+200))))</f>
        <v>72.019464720194648</v>
      </c>
      <c r="M7" s="56">
        <v>402</v>
      </c>
      <c r="N7" s="55">
        <f>IF(M7="",0,IF(M7&lt;$D$2,0,IF(M7&lt;=$F$2,($H$2*(M7-$F$2)+200))))</f>
        <v>77.858880778588798</v>
      </c>
      <c r="O7" s="56"/>
      <c r="P7" s="55">
        <f>IF(O7="",0,IF(O7&lt;$D$2,0,IF(O7&lt;=$F$2,($H$2*(O7-$F$2)+200))))</f>
        <v>0</v>
      </c>
      <c r="Q7" s="56"/>
      <c r="R7" s="55">
        <f>IF(Q7="",0,IF(Q7&lt;$D$2,0,IF(Q7&lt;=$F$2,($H$2*(Q7-$F$2)+200))))</f>
        <v>0</v>
      </c>
      <c r="S7" s="55">
        <f>SUM(F7,H7,J7,L7,N7,P7)-MIN(F7,H7,L7,N7,P7)</f>
        <v>241.84914841849147</v>
      </c>
      <c r="T7" s="55">
        <f>S7+R7</f>
        <v>241.84914841849147</v>
      </c>
      <c r="V7" s="56" t="s">
        <v>167</v>
      </c>
      <c r="W7" s="56" t="s">
        <v>196</v>
      </c>
      <c r="X7" s="56" t="s">
        <v>55</v>
      </c>
      <c r="Y7" s="56">
        <v>360</v>
      </c>
      <c r="Z7" s="55">
        <f>IF(Y7="",0,IF(Y7&lt;$X$2,0,IF(Y7&lt;=$Z$2,($AB$2*(Y7-$Z$2)+200))))</f>
        <v>86.685552407932008</v>
      </c>
      <c r="AA7" s="56">
        <v>350</v>
      </c>
      <c r="AB7" s="55">
        <f>IF(AA7="",0,IF(AA7&lt;$X$2,0,IF(AA7&lt;=$Z$2,($AB$2*(AA7-$Z$2)+200))))</f>
        <v>81.019830028328613</v>
      </c>
      <c r="AC7" s="56">
        <v>375</v>
      </c>
      <c r="AD7" s="55">
        <f>IF(AC7="",0,IF(AC7&lt;$X$2,0,IF(AC7&lt;=$Z$2,($AB$2*(AC7-$Z$2)+200))))</f>
        <v>95.184135977337107</v>
      </c>
      <c r="AE7" s="56">
        <v>358</v>
      </c>
      <c r="AF7" s="55">
        <f>IF(AE7="",0,IF(AE7&lt;$X$2,0,IF(AE7&lt;=$Z$2,($AB$2*(AE7-$Z$2)+200))))</f>
        <v>85.552407932011334</v>
      </c>
      <c r="AG7" s="56">
        <v>382</v>
      </c>
      <c r="AH7" s="55">
        <f>IF(AG7="",0,IF(AG7&lt;$X$2,0,IF(AG7&lt;=$Z$2,($AB$2*(AG7-$Z$2)+200))))</f>
        <v>99.150141643059484</v>
      </c>
      <c r="AI7" s="56"/>
      <c r="AJ7" s="55">
        <f>IF(AI7="",0,IF(AI7&lt;$X$2,0,IF(AI7&lt;=$Z$2,($AB$2*(AI7-$Z$2)+200))))</f>
        <v>0</v>
      </c>
      <c r="AK7" s="56"/>
      <c r="AL7" s="55">
        <f>IF(AK7="",0,IF(AK7&lt;$X$2,0,IF(AK7&lt;=$Z$2,($AB$2*(AK7-$Z$2)+200))))</f>
        <v>0</v>
      </c>
      <c r="AM7" s="55">
        <f>SUM(Z7,AB7,AD7,AF7,AH7,AJ7)-MIN(Z7,AB7,AD7,AF7,AH7,AJ7)</f>
        <v>447.59206798866859</v>
      </c>
      <c r="AN7" s="55">
        <f>AM7+AL7</f>
        <v>447.59206798866859</v>
      </c>
      <c r="AP7" s="56" t="s">
        <v>118</v>
      </c>
      <c r="AQ7" s="56" t="s">
        <v>178</v>
      </c>
      <c r="AR7" s="56" t="s">
        <v>28</v>
      </c>
      <c r="AS7" s="56"/>
      <c r="AT7" s="55">
        <f>IF(AS7="",0,IF(AS7&lt;$AR$2,0,IF(AS7&lt;=$AT$2,($AV$2*(AS7-$AT$2)+200))))</f>
        <v>0</v>
      </c>
      <c r="AU7" s="56">
        <v>340</v>
      </c>
      <c r="AV7" s="55">
        <f>IF(AU7="",0,IF(AU7&lt;$AR$2,0,IF(AU7&lt;=$AT$2,($AV$2*(AU7-$AT$2)+200))))</f>
        <v>81.049562682215736</v>
      </c>
      <c r="AW7" s="56">
        <v>354</v>
      </c>
      <c r="AX7" s="55">
        <f>IF(AW7="",0,IF(AW7&lt;$AR$2,0,IF(AW7&lt;=$AT$2,($AV$2*(AW7-$AT$2)+200))))</f>
        <v>89.212827988338191</v>
      </c>
      <c r="AY7" s="56">
        <v>358</v>
      </c>
      <c r="AZ7" s="55">
        <f>IF(AY7="",0,IF(AY7&lt;$AR$2,0,IF(AY7&lt;=$AT$2,($AV$2*(AY7-$AT$2)+200))))</f>
        <v>91.54518950437317</v>
      </c>
      <c r="BA7" s="56">
        <v>371</v>
      </c>
      <c r="BB7" s="55">
        <f>IF(BA7="",0,IF(BA7&lt;$AR$2,0,IF(BA7&lt;=$AT$2,($AV$2*(BA7-$AT$2)+200))))</f>
        <v>99.125364431486872</v>
      </c>
      <c r="BC7" s="56"/>
      <c r="BD7" s="55">
        <f>IF(BC7="",0,IF(BC7&lt;$AR$2,0,IF(BC7&lt;=$AT$2,($AV$2*(BC7-$AT$2)+200))))</f>
        <v>0</v>
      </c>
      <c r="BE7" s="56"/>
      <c r="BF7" s="55">
        <f>IF(BE7="",0,IF(BE7&lt;$AR$2,0,IF(BE7&lt;=$AT$2,($AV$2*(BE7-$AT$2)+200))))</f>
        <v>0</v>
      </c>
      <c r="BG7" s="55">
        <f>SUM(AT7,AV7,AX7,AZ7,BB7,BD7)-MIN(AT7,AV7,AX7,AZ7,BB7,BD7)</f>
        <v>360.93294460641403</v>
      </c>
      <c r="BH7" s="55">
        <f>BG7+BF7</f>
        <v>360.93294460641403</v>
      </c>
    </row>
    <row r="8" spans="1:60" s="19" customFormat="1" x14ac:dyDescent="0.25">
      <c r="B8" s="56" t="s">
        <v>302</v>
      </c>
      <c r="C8" s="56" t="s">
        <v>303</v>
      </c>
      <c r="D8" s="56" t="s">
        <v>28</v>
      </c>
      <c r="E8" s="56"/>
      <c r="F8" s="55">
        <f>IF(E8="",0,IF(E8&lt;$D$2,0,IF(E8&lt;=$F$2,($H$2*(E8-$F$2)+200))))</f>
        <v>0</v>
      </c>
      <c r="G8" s="56"/>
      <c r="H8" s="55">
        <f>IF(G8="",0,IF(G8&lt;$D$2,0,IF(G8&lt;=$F$2,($H$2*(G8-$F$2)+200))))</f>
        <v>0</v>
      </c>
      <c r="I8" s="56">
        <v>360</v>
      </c>
      <c r="J8" s="55">
        <f>IF(I8="",0,IF(I8&lt;$D$2,0,IF(I8&lt;=$F$2,($H$2*(I8-$F$2)+200))))</f>
        <v>57.420924574209238</v>
      </c>
      <c r="K8" s="56">
        <v>361</v>
      </c>
      <c r="L8" s="55">
        <f>IF(K8="",0,IF(K8&lt;$D$2,0,IF(K8&lt;=$F$2,($H$2*(K8-$F$2)+200))))</f>
        <v>57.907542579075425</v>
      </c>
      <c r="M8" s="56">
        <v>372</v>
      </c>
      <c r="N8" s="55">
        <f>IF(M8="",0,IF(M8&lt;$D$2,0,IF(M8&lt;=$F$2,($H$2*(M8-$F$2)+200))))</f>
        <v>63.260340632603402</v>
      </c>
      <c r="O8" s="56"/>
      <c r="P8" s="55">
        <f>IF(O8="",0,IF(O8&lt;$D$2,0,IF(O8&lt;=$F$2,($H$2*(O8-$F$2)+200))))</f>
        <v>0</v>
      </c>
      <c r="Q8" s="56"/>
      <c r="R8" s="55">
        <f>IF(Q8="",0,IF(Q8&lt;$D$2,0,IF(Q8&lt;=$F$2,($H$2*(Q8-$F$2)+200))))</f>
        <v>0</v>
      </c>
      <c r="S8" s="55">
        <f>SUM(F8,H8,J8,L8,N8,P8)-MIN(F8,H8,L8,N8,P8)</f>
        <v>178.58880778588806</v>
      </c>
      <c r="T8" s="55">
        <f>S8+R8</f>
        <v>178.58880778588806</v>
      </c>
      <c r="V8" s="56" t="s">
        <v>119</v>
      </c>
      <c r="W8" s="56" t="s">
        <v>120</v>
      </c>
      <c r="X8" s="56" t="s">
        <v>55</v>
      </c>
      <c r="Y8" s="56">
        <v>333</v>
      </c>
      <c r="Z8" s="55">
        <f>IF(Y8="",0,IF(Y8&lt;$X$2,0,IF(Y8&lt;=$Z$2,($AB$2*(Y8-$Z$2)+200))))</f>
        <v>71.388101983002827</v>
      </c>
      <c r="AA8" s="56">
        <v>322</v>
      </c>
      <c r="AB8" s="55">
        <f>IF(AA8="",0,IF(AA8&lt;$X$2,0,IF(AA8&lt;=$Z$2,($AB$2*(AA8-$Z$2)+200))))</f>
        <v>65.155807365439102</v>
      </c>
      <c r="AC8" s="56">
        <v>367</v>
      </c>
      <c r="AD8" s="55">
        <f>IF(AC8="",0,IF(AC8&lt;$X$2,0,IF(AC8&lt;=$Z$2,($AB$2*(AC8-$Z$2)+200))))</f>
        <v>90.651558073654385</v>
      </c>
      <c r="AE8" s="56">
        <v>360</v>
      </c>
      <c r="AF8" s="55">
        <f>IF(AE8="",0,IF(AE8&lt;$X$2,0,IF(AE8&lt;=$Z$2,($AB$2*(AE8-$Z$2)+200))))</f>
        <v>86.685552407932008</v>
      </c>
      <c r="AG8" s="56">
        <v>370</v>
      </c>
      <c r="AH8" s="55">
        <f>IF(AG8="",0,IF(AG8&lt;$X$2,0,IF(AG8&lt;=$Z$2,($AB$2*(AG8-$Z$2)+200))))</f>
        <v>92.351274787535402</v>
      </c>
      <c r="AI8" s="56"/>
      <c r="AJ8" s="55">
        <f>IF(AI8="",0,IF(AI8&lt;$X$2,0,IF(AI8&lt;=$Z$2,($AB$2*(AI8-$Z$2)+200))))</f>
        <v>0</v>
      </c>
      <c r="AK8" s="56"/>
      <c r="AL8" s="55">
        <f>IF(AK8="",0,IF(AK8&lt;$X$2,0,IF(AK8&lt;=$Z$2,($AB$2*(AK8-$Z$2)+200))))</f>
        <v>0</v>
      </c>
      <c r="AM8" s="55">
        <f>SUM(Z8,AB8,AD8,AF8,AH8,AJ8)-MIN(Z8,AB8,AD8,AF8,AH8,AJ8)</f>
        <v>406.23229461756375</v>
      </c>
      <c r="AN8" s="55">
        <f>AM8+AL8</f>
        <v>406.23229461756375</v>
      </c>
      <c r="AP8" s="56" t="s">
        <v>132</v>
      </c>
      <c r="AQ8" s="56" t="s">
        <v>133</v>
      </c>
      <c r="AR8" s="56" t="s">
        <v>14</v>
      </c>
      <c r="AS8" s="56">
        <v>315</v>
      </c>
      <c r="AT8" s="55">
        <f>IF(AS8="",0,IF(AS8&lt;$AR$2,0,IF(AS8&lt;=$AT$2,($AV$2*(AS8-$AT$2)+200))))</f>
        <v>66.472303206997083</v>
      </c>
      <c r="AU8" s="56"/>
      <c r="AV8" s="55">
        <f>IF(AU8="",0,IF(AU8&lt;$AR$2,0,IF(AU8&lt;=$AT$2,($AV$2*(AU8-$AT$2)+200))))</f>
        <v>0</v>
      </c>
      <c r="AW8" s="56">
        <v>351</v>
      </c>
      <c r="AX8" s="55">
        <f>IF(AW8="",0,IF(AW8&lt;$AR$2,0,IF(AW8&lt;=$AT$2,($AV$2*(AW8-$AT$2)+200))))</f>
        <v>87.463556851311949</v>
      </c>
      <c r="AY8" s="56">
        <v>331</v>
      </c>
      <c r="AZ8" s="55">
        <f>IF(AY8="",0,IF(AY8&lt;$AR$2,0,IF(AY8&lt;=$AT$2,($AV$2*(AY8-$AT$2)+200))))</f>
        <v>75.801749271137027</v>
      </c>
      <c r="BA8" s="56"/>
      <c r="BB8" s="55">
        <f>IF(BA8="",0,IF(BA8&lt;$AR$2,0,IF(BA8&lt;=$AT$2,($AV$2*(BA8-$AT$2)+200))))</f>
        <v>0</v>
      </c>
      <c r="BC8" s="56"/>
      <c r="BD8" s="55">
        <f>IF(BC8="",0,IF(BC8&lt;$AR$2,0,IF(BC8&lt;=$AT$2,($AV$2*(BC8-$AT$2)+200))))</f>
        <v>0</v>
      </c>
      <c r="BE8" s="56"/>
      <c r="BF8" s="55">
        <f>IF(BE8="",0,IF(BE8&lt;$AR$2,0,IF(BE8&lt;=$AT$2,($AV$2*(BE8-$AT$2)+200))))</f>
        <v>0</v>
      </c>
      <c r="BG8" s="55">
        <f>SUM(AT8,AV8,AX8,AZ8,BB8,BD8)-MIN(AT8,AV8,AX8,AZ8,BB8,BD8)</f>
        <v>229.73760932944606</v>
      </c>
      <c r="BH8" s="55">
        <f>BG8+BF8</f>
        <v>229.73760932944606</v>
      </c>
    </row>
    <row r="9" spans="1:60" s="19" customFormat="1" x14ac:dyDescent="0.25">
      <c r="B9" s="56" t="s">
        <v>327</v>
      </c>
      <c r="C9" s="56" t="s">
        <v>348</v>
      </c>
      <c r="D9" s="56" t="s">
        <v>14</v>
      </c>
      <c r="E9" s="56"/>
      <c r="F9" s="55">
        <f>IF(E9="",0,IF(E9&lt;$D$2,0,IF(E9&lt;=$F$2,($H$2*(E9-$F$2)+200))))</f>
        <v>0</v>
      </c>
      <c r="G9" s="56"/>
      <c r="H9" s="55">
        <f>IF(G9="",0,IF(G9&lt;$D$2,0,IF(G9&lt;=$F$2,($H$2*(G9-$F$2)+200))))</f>
        <v>0</v>
      </c>
      <c r="I9" s="56"/>
      <c r="J9" s="55">
        <f>IF(I9="",0,IF(I9&lt;$D$2,0,IF(I9&lt;=$F$2,($H$2*(I9-$F$2)+200))))</f>
        <v>0</v>
      </c>
      <c r="K9" s="56">
        <v>455</v>
      </c>
      <c r="L9" s="55">
        <f>IF(K9="",0,IF(K9&lt;$D$2,0,IF(K9&lt;=$F$2,($H$2*(K9-$F$2)+200))))</f>
        <v>103.64963503649635</v>
      </c>
      <c r="M9" s="56"/>
      <c r="N9" s="55">
        <f>IF(M9="",0,IF(M9&lt;$D$2,0,IF(M9&lt;=$F$2,($H$2*(M9-$F$2)+200))))</f>
        <v>0</v>
      </c>
      <c r="O9" s="56"/>
      <c r="P9" s="55">
        <f>IF(O9="",0,IF(O9&lt;$D$2,0,IF(O9&lt;=$F$2,($H$2*(O9-$F$2)+200))))</f>
        <v>0</v>
      </c>
      <c r="Q9" s="56"/>
      <c r="R9" s="55">
        <f>IF(Q9="",0,IF(Q9&lt;$D$2,0,IF(Q9&lt;=$F$2,($H$2*(Q9-$F$2)+200))))</f>
        <v>0</v>
      </c>
      <c r="S9" s="55">
        <f>SUM(F9,H9,J9,L9,N9,P9)-MIN(F9,H9,L9,N9,P9)</f>
        <v>103.64963503649635</v>
      </c>
      <c r="T9" s="55">
        <f>S9+R9</f>
        <v>103.64963503649635</v>
      </c>
      <c r="V9" s="56" t="s">
        <v>163</v>
      </c>
      <c r="W9" s="56" t="s">
        <v>164</v>
      </c>
      <c r="X9" s="56" t="s">
        <v>28</v>
      </c>
      <c r="Y9" s="56"/>
      <c r="Z9" s="55">
        <f>IF(Y9="",0,IF(Y9&lt;$X$2,0,IF(Y9&lt;=$Z$2,($AB$2*(Y9-$Z$2)+200))))</f>
        <v>0</v>
      </c>
      <c r="AA9" s="56">
        <v>325</v>
      </c>
      <c r="AB9" s="55">
        <f>IF(AA9="",0,IF(AA9&lt;$X$2,0,IF(AA9&lt;=$Z$2,($AB$2*(AA9-$Z$2)+200))))</f>
        <v>66.855524079320105</v>
      </c>
      <c r="AC9" s="56">
        <v>344</v>
      </c>
      <c r="AD9" s="55">
        <f>IF(AC9="",0,IF(AC9&lt;$X$2,0,IF(AC9&lt;=$Z$2,($AB$2*(AC9-$Z$2)+200))))</f>
        <v>77.620396600566565</v>
      </c>
      <c r="AE9" s="56">
        <v>335</v>
      </c>
      <c r="AF9" s="55">
        <f>IF(AE9="",0,IF(AE9&lt;$X$2,0,IF(AE9&lt;=$Z$2,($AB$2*(AE9-$Z$2)+200))))</f>
        <v>72.521246458923514</v>
      </c>
      <c r="AG9" s="56">
        <v>350</v>
      </c>
      <c r="AH9" s="55">
        <f>IF(AG9="",0,IF(AG9&lt;$X$2,0,IF(AG9&lt;=$Z$2,($AB$2*(AG9-$Z$2)+200))))</f>
        <v>81.019830028328613</v>
      </c>
      <c r="AI9" s="56"/>
      <c r="AJ9" s="55">
        <f>IF(AI9="",0,IF(AI9&lt;$X$2,0,IF(AI9&lt;=$Z$2,($AB$2*(AI9-$Z$2)+200))))</f>
        <v>0</v>
      </c>
      <c r="AK9" s="56"/>
      <c r="AL9" s="55">
        <f>IF(AK9="",0,IF(AK9&lt;$X$2,0,IF(AK9&lt;=$Z$2,($AB$2*(AK9-$Z$2)+200))))</f>
        <v>0</v>
      </c>
      <c r="AM9" s="55">
        <f>SUM(Z9,AB9,AD9,AF9,AH9,AJ9)-MIN(Z9,AB9,AD9,AF9,AH9,AJ9)</f>
        <v>298.01699716713881</v>
      </c>
      <c r="AN9" s="55">
        <f>AM9+AL9</f>
        <v>298.01699716713881</v>
      </c>
      <c r="AP9" s="56" t="s">
        <v>132</v>
      </c>
      <c r="AQ9" s="56" t="s">
        <v>75</v>
      </c>
      <c r="AR9" s="56" t="s">
        <v>28</v>
      </c>
      <c r="AS9" s="56"/>
      <c r="AT9" s="55">
        <f>IF(AS9="",0,IF(AS9&lt;$AR$2,0,IF(AS9&lt;=$AT$2,($AV$2*(AS9-$AT$2)+200))))</f>
        <v>0</v>
      </c>
      <c r="AU9" s="56">
        <v>300</v>
      </c>
      <c r="AV9" s="55">
        <f>IF(AU9="",0,IF(AU9&lt;$AR$2,0,IF(AU9&lt;=$AT$2,($AV$2*(AU9-$AT$2)+200))))</f>
        <v>57.725947521865891</v>
      </c>
      <c r="AW9" s="56">
        <v>355</v>
      </c>
      <c r="AX9" s="55">
        <f>IF(AW9="",0,IF(AW9&lt;$AR$2,0,IF(AW9&lt;=$AT$2,($AV$2*(AW9-$AT$2)+200))))</f>
        <v>89.795918367346928</v>
      </c>
      <c r="AY9" s="56">
        <v>340</v>
      </c>
      <c r="AZ9" s="55">
        <f>IF(AY9="",0,IF(AY9&lt;$AR$2,0,IF(AY9&lt;=$AT$2,($AV$2*(AY9-$AT$2)+200))))</f>
        <v>81.049562682215736</v>
      </c>
      <c r="BA9" s="56"/>
      <c r="BB9" s="55">
        <f>IF(BA9="",0,IF(BA9&lt;$AR$2,0,IF(BA9&lt;=$AT$2,($AV$2*(BA9-$AT$2)+200))))</f>
        <v>0</v>
      </c>
      <c r="BC9" s="56"/>
      <c r="BD9" s="55">
        <f>IF(BC9="",0,IF(BC9&lt;$AR$2,0,IF(BC9&lt;=$AT$2,($AV$2*(BC9-$AT$2)+200))))</f>
        <v>0</v>
      </c>
      <c r="BE9" s="56"/>
      <c r="BF9" s="55">
        <f>IF(BE9="",0,IF(BE9&lt;$AR$2,0,IF(BE9&lt;=$AT$2,($AV$2*(BE9-$AT$2)+200))))</f>
        <v>0</v>
      </c>
      <c r="BG9" s="55">
        <f>SUM(AT9,AV9,AX9,AZ9,BB9,BD9)-MIN(AT9,AV9,AX9,AZ9,BB9,BD9)</f>
        <v>228.57142857142856</v>
      </c>
      <c r="BH9" s="55">
        <f>BG9+BF9</f>
        <v>228.57142857142856</v>
      </c>
    </row>
    <row r="10" spans="1:60" s="19" customFormat="1" x14ac:dyDescent="0.25">
      <c r="B10" s="56" t="s">
        <v>190</v>
      </c>
      <c r="C10" s="56" t="s">
        <v>304</v>
      </c>
      <c r="D10" s="56" t="s">
        <v>277</v>
      </c>
      <c r="E10" s="56"/>
      <c r="F10" s="55">
        <f>IF(E10="",0,IF(E10&lt;$D$2,0,IF(E10&lt;=$F$2,($H$2*(E10-$F$2)+200))))</f>
        <v>0</v>
      </c>
      <c r="G10" s="56"/>
      <c r="H10" s="55">
        <f>IF(G10="",0,IF(G10&lt;$D$2,0,IF(G10&lt;=$F$2,($H$2*(G10-$F$2)+200))))</f>
        <v>0</v>
      </c>
      <c r="I10" s="56">
        <v>333</v>
      </c>
      <c r="J10" s="55">
        <f>IF(I10="",0,IF(I10&lt;$D$2,0,IF(I10&lt;=$F$2,($H$2*(I10-$F$2)+200))))</f>
        <v>44.282238442822376</v>
      </c>
      <c r="K10" s="56"/>
      <c r="L10" s="55">
        <f>IF(K10="",0,IF(K10&lt;$D$2,0,IF(K10&lt;=$F$2,($H$2*(K10-$F$2)+200))))</f>
        <v>0</v>
      </c>
      <c r="M10" s="56"/>
      <c r="N10" s="55">
        <f>IF(M10="",0,IF(M10&lt;$D$2,0,IF(M10&lt;=$F$2,($H$2*(M10-$F$2)+200))))</f>
        <v>0</v>
      </c>
      <c r="O10" s="56"/>
      <c r="P10" s="55">
        <f>IF(O10="",0,IF(O10&lt;$D$2,0,IF(O10&lt;=$F$2,($H$2*(O10-$F$2)+200))))</f>
        <v>0</v>
      </c>
      <c r="Q10" s="56"/>
      <c r="R10" s="55">
        <f>IF(Q10="",0,IF(Q10&lt;$D$2,0,IF(Q10&lt;=$F$2,($H$2*(Q10-$F$2)+200))))</f>
        <v>0</v>
      </c>
      <c r="S10" s="55">
        <f>SUM(F10,H10,J10,L10,N10,P10)-MIN(F10,H10,L10,N10,P10)</f>
        <v>44.282238442822376</v>
      </c>
      <c r="T10" s="55">
        <f>S10+R10</f>
        <v>44.282238442822376</v>
      </c>
      <c r="V10" s="58" t="s">
        <v>169</v>
      </c>
      <c r="W10" s="58" t="s">
        <v>170</v>
      </c>
      <c r="X10" s="58" t="s">
        <v>28</v>
      </c>
      <c r="Y10" s="56"/>
      <c r="Z10" s="55">
        <f>IF(Y10="",0,IF(Y10&lt;$X$2,0,IF(Y10&lt;=$Z$2,($AB$2*(Y10-$Z$2)+200))))</f>
        <v>0</v>
      </c>
      <c r="AA10" s="56"/>
      <c r="AB10" s="55">
        <f>IF(AA10="",0,IF(AA10&lt;$X$2,0,IF(AA10&lt;=$Z$2,($AB$2*(AA10-$Z$2)+200))))</f>
        <v>0</v>
      </c>
      <c r="AC10" s="56">
        <v>366</v>
      </c>
      <c r="AD10" s="55">
        <f>IF(AC10="",0,IF(AC10&lt;$X$2,0,IF(AC10&lt;=$Z$2,($AB$2*(AC10-$Z$2)+200))))</f>
        <v>90.084985835694056</v>
      </c>
      <c r="AE10" s="56">
        <v>369</v>
      </c>
      <c r="AF10" s="55">
        <f>IF(AE10="",0,IF(AE10&lt;$X$2,0,IF(AE10&lt;=$Z$2,($AB$2*(AE10-$Z$2)+200))))</f>
        <v>91.784702549575073</v>
      </c>
      <c r="AG10" s="56">
        <v>375</v>
      </c>
      <c r="AH10" s="55">
        <f>IF(AG10="",0,IF(AG10&lt;$X$2,0,IF(AG10&lt;=$Z$2,($AB$2*(AG10-$Z$2)+200))))</f>
        <v>95.184135977337107</v>
      </c>
      <c r="AI10" s="56"/>
      <c r="AJ10" s="55">
        <f>IF(AI10="",0,IF(AI10&lt;$X$2,0,IF(AI10&lt;=$Z$2,($AB$2*(AI10-$Z$2)+200))))</f>
        <v>0</v>
      </c>
      <c r="AK10" s="56"/>
      <c r="AL10" s="55">
        <f>IF(AK10="",0,IF(AK10&lt;$X$2,0,IF(AK10&lt;=$Z$2,($AB$2*(AK10-$Z$2)+200))))</f>
        <v>0</v>
      </c>
      <c r="AM10" s="55">
        <f>SUM(Z10,AB10,AD10,AF10,AH10,AJ10)-MIN(Z10,AB10,AD10,AF10,AH10,AJ10)</f>
        <v>277.05382436260624</v>
      </c>
      <c r="AN10" s="55">
        <f>AM10+AL10</f>
        <v>277.05382436260624</v>
      </c>
      <c r="AP10" s="56" t="s">
        <v>161</v>
      </c>
      <c r="AQ10" s="56" t="s">
        <v>177</v>
      </c>
      <c r="AR10" s="56" t="s">
        <v>14</v>
      </c>
      <c r="AS10" s="56"/>
      <c r="AT10" s="55">
        <f>IF(AS10="",0,IF(AS10&lt;$AR$2,0,IF(AS10&lt;=$AT$2,($AV$2*(AS10-$AT$2)+200))))</f>
        <v>0</v>
      </c>
      <c r="AU10" s="56">
        <v>355</v>
      </c>
      <c r="AV10" s="55">
        <f>IF(AU10="",0,IF(AU10&lt;$AR$2,0,IF(AU10&lt;=$AT$2,($AV$2*(AU10-$AT$2)+200))))</f>
        <v>89.795918367346928</v>
      </c>
      <c r="AW10" s="56">
        <v>365</v>
      </c>
      <c r="AX10" s="55">
        <f>IF(AW10="",0,IF(AW10&lt;$AR$2,0,IF(AW10&lt;=$AT$2,($AV$2*(AW10-$AT$2)+200))))</f>
        <v>95.626822157434404</v>
      </c>
      <c r="AY10" s="56"/>
      <c r="AZ10" s="55">
        <f>IF(AY10="",0,IF(AY10&lt;$AR$2,0,IF(AY10&lt;=$AT$2,($AV$2*(AY10-$AT$2)+200))))</f>
        <v>0</v>
      </c>
      <c r="BA10" s="56"/>
      <c r="BB10" s="55">
        <f>IF(BA10="",0,IF(BA10&lt;$AR$2,0,IF(BA10&lt;=$AT$2,($AV$2*(BA10-$AT$2)+200))))</f>
        <v>0</v>
      </c>
      <c r="BC10" s="56"/>
      <c r="BD10" s="55">
        <f>IF(BC10="",0,IF(BC10&lt;$AR$2,0,IF(BC10&lt;=$AT$2,($AV$2*(BC10-$AT$2)+200))))</f>
        <v>0</v>
      </c>
      <c r="BE10" s="56"/>
      <c r="BF10" s="55">
        <f>IF(BE10="",0,IF(BE10&lt;$AR$2,0,IF(BE10&lt;=$AT$2,($AV$2*(BE10-$AT$2)+200))))</f>
        <v>0</v>
      </c>
      <c r="BG10" s="55">
        <f>SUM(AT10,AV10,AX10,AZ10,BB10,BD10)-MIN(AT10,AV10,AX10,AZ10,BB10,BD10)</f>
        <v>185.42274052478132</v>
      </c>
      <c r="BH10" s="55">
        <f>BG10+BF10</f>
        <v>185.42274052478132</v>
      </c>
    </row>
    <row r="11" spans="1:60" s="19" customFormat="1" x14ac:dyDescent="0.25">
      <c r="B11" s="56" t="s">
        <v>226</v>
      </c>
      <c r="C11" s="56" t="s">
        <v>106</v>
      </c>
      <c r="D11" s="56" t="s">
        <v>14</v>
      </c>
      <c r="E11" s="56">
        <v>320</v>
      </c>
      <c r="F11" s="55">
        <f>IF(E11="",0,IF(E11&lt;$D$2,0,IF(E11&lt;=$F$2,($H$2*(E11-$F$2)+200))))</f>
        <v>37.956204379562053</v>
      </c>
      <c r="G11" s="56"/>
      <c r="H11" s="55">
        <f>IF(G11="",0,IF(G11&lt;$D$2,0,IF(G11&lt;=$F$2,($H$2*(G11-$F$2)+200))))</f>
        <v>0</v>
      </c>
      <c r="I11" s="56"/>
      <c r="J11" s="55">
        <f>IF(I11="",0,IF(I11&lt;$D$2,0,IF(I11&lt;=$F$2,($H$2*(I11-$F$2)+200))))</f>
        <v>0</v>
      </c>
      <c r="K11" s="56"/>
      <c r="L11" s="55">
        <f>IF(K11="",0,IF(K11&lt;$D$2,0,IF(K11&lt;=$F$2,($H$2*(K11-$F$2)+200))))</f>
        <v>0</v>
      </c>
      <c r="M11" s="56"/>
      <c r="N11" s="55">
        <f>IF(M11="",0,IF(M11&lt;$D$2,0,IF(M11&lt;=$F$2,($H$2*(M11-$F$2)+200))))</f>
        <v>0</v>
      </c>
      <c r="O11" s="56"/>
      <c r="P11" s="55">
        <f>IF(O11="",0,IF(O11&lt;$D$2,0,IF(O11&lt;=$F$2,($H$2*(O11-$F$2)+200))))</f>
        <v>0</v>
      </c>
      <c r="Q11" s="56"/>
      <c r="R11" s="55">
        <f>IF(Q11="",0,IF(Q11&lt;$D$2,0,IF(Q11&lt;=$F$2,($H$2*(Q11-$F$2)+200))))</f>
        <v>0</v>
      </c>
      <c r="S11" s="55">
        <f>SUM(F11,H11,J11,L11,N11,P11)-MIN(F11,H11,L11,N11,P11)</f>
        <v>37.956204379562053</v>
      </c>
      <c r="T11" s="55">
        <f>S11+R11</f>
        <v>37.956204379562053</v>
      </c>
      <c r="V11" s="58" t="s">
        <v>302</v>
      </c>
      <c r="W11" s="58" t="s">
        <v>347</v>
      </c>
      <c r="X11" s="58" t="s">
        <v>55</v>
      </c>
      <c r="Y11" s="56"/>
      <c r="Z11" s="55">
        <f>IF(Y11="",0,IF(Y11&lt;$X$2,0,IF(Y11&lt;=$Z$2,($AB$2*(Y11-$Z$2)+200))))</f>
        <v>0</v>
      </c>
      <c r="AA11" s="56"/>
      <c r="AB11" s="55">
        <f>IF(AA11="",0,IF(AA11&lt;$X$2,0,IF(AA11&lt;=$Z$2,($AB$2*(AA11-$Z$2)+200))))</f>
        <v>0</v>
      </c>
      <c r="AC11" s="56">
        <v>352</v>
      </c>
      <c r="AD11" s="55">
        <f>IF(AC11="",0,IF(AC11&lt;$X$2,0,IF(AC11&lt;=$Z$2,($AB$2*(AC11-$Z$2)+200))))</f>
        <v>82.152974504249286</v>
      </c>
      <c r="AE11" s="56">
        <v>355</v>
      </c>
      <c r="AF11" s="55">
        <f>IF(AE11="",0,IF(AE11&lt;$X$2,0,IF(AE11&lt;=$Z$2,($AB$2*(AE11-$Z$2)+200))))</f>
        <v>83.852691218130303</v>
      </c>
      <c r="AG11" s="56">
        <v>351</v>
      </c>
      <c r="AH11" s="55">
        <f>IF(AG11="",0,IF(AG11&lt;$X$2,0,IF(AG11&lt;=$Z$2,($AB$2*(AG11-$Z$2)+200))))</f>
        <v>81.586402266288957</v>
      </c>
      <c r="AI11" s="56"/>
      <c r="AJ11" s="55">
        <f>IF(AI11="",0,IF(AI11&lt;$X$2,0,IF(AI11&lt;=$Z$2,($AB$2*(AI11-$Z$2)+200))))</f>
        <v>0</v>
      </c>
      <c r="AK11" s="56"/>
      <c r="AL11" s="55">
        <f>IF(AK11="",0,IF(AK11&lt;$X$2,0,IF(AK11&lt;=$Z$2,($AB$2*(AK11-$Z$2)+200))))</f>
        <v>0</v>
      </c>
      <c r="AM11" s="55">
        <f>SUM(Z11,AB11,AD11,AF11,AH11,AJ11)-MIN(Z11,AB11,AD11,AF11,AH11,AJ11)</f>
        <v>247.59206798866856</v>
      </c>
      <c r="AN11" s="55">
        <f>AM11+AL11</f>
        <v>247.59206798866856</v>
      </c>
      <c r="AP11" s="58" t="s">
        <v>124</v>
      </c>
      <c r="AQ11" s="58" t="s">
        <v>316</v>
      </c>
      <c r="AR11" s="58" t="s">
        <v>55</v>
      </c>
      <c r="AS11" s="56"/>
      <c r="AT11" s="55">
        <f>IF(AS11="",0,IF(AS11&lt;$AR$2,0,IF(AS11&lt;=$AT$2,($AV$2*(AS11-$AT$2)+200))))</f>
        <v>0</v>
      </c>
      <c r="AU11" s="56"/>
      <c r="AV11" s="55">
        <f>IF(AU11="",0,IF(AU11&lt;$AR$2,0,IF(AU11&lt;=$AT$2,($AV$2*(AU11-$AT$2)+200))))</f>
        <v>0</v>
      </c>
      <c r="AW11" s="56">
        <v>312</v>
      </c>
      <c r="AX11" s="55">
        <f>IF(AW11="",0,IF(AW11&lt;$AR$2,0,IF(AW11&lt;=$AT$2,($AV$2*(AW11-$AT$2)+200))))</f>
        <v>64.723032069970827</v>
      </c>
      <c r="AY11" s="56">
        <v>315</v>
      </c>
      <c r="AZ11" s="55">
        <f>IF(AY11="",0,IF(AY11&lt;$AR$2,0,IF(AY11&lt;=$AT$2,($AV$2*(AY11-$AT$2)+200))))</f>
        <v>66.472303206997083</v>
      </c>
      <c r="BA11" s="56"/>
      <c r="BB11" s="55">
        <f>IF(BA11="",0,IF(BA11&lt;$AR$2,0,IF(BA11&lt;=$AT$2,($AV$2*(BA11-$AT$2)+200))))</f>
        <v>0</v>
      </c>
      <c r="BC11" s="56"/>
      <c r="BD11" s="55">
        <f>IF(BC11="",0,IF(BC11&lt;$AR$2,0,IF(BC11&lt;=$AT$2,($AV$2*(BC11-$AT$2)+200))))</f>
        <v>0</v>
      </c>
      <c r="BE11" s="56"/>
      <c r="BF11" s="55">
        <f>IF(BE11="",0,IF(BE11&lt;$AR$2,0,IF(BE11&lt;=$AT$2,($AV$2*(BE11-$AT$2)+200))))</f>
        <v>0</v>
      </c>
      <c r="BG11" s="55">
        <f>SUM(AT11,AV11,AX11,AZ11,BB11,BD11)-MIN(AT11,AV11,AX11,AZ11,BB11,BD11)</f>
        <v>131.19533527696791</v>
      </c>
      <c r="BH11" s="55">
        <f>BG11+BF11</f>
        <v>131.19533527696791</v>
      </c>
    </row>
    <row r="12" spans="1:60" s="19" customFormat="1" x14ac:dyDescent="0.25">
      <c r="B12" s="56"/>
      <c r="C12" s="56"/>
      <c r="D12" s="56"/>
      <c r="E12" s="56"/>
      <c r="F12" s="55">
        <f t="shared" ref="F12:F16" si="0">IF(E12="",0,IF(E12&lt;$D$2,0,IF(E12&lt;=$F$2,($H$2*(E12-$F$2)+200))))</f>
        <v>0</v>
      </c>
      <c r="G12" s="56"/>
      <c r="H12" s="55">
        <f t="shared" ref="H12:H16" si="1">IF(G12="",0,IF(G12&lt;$D$2,0,IF(G12&lt;=$F$2,($H$2*(G12-$F$2)+200))))</f>
        <v>0</v>
      </c>
      <c r="I12" s="56"/>
      <c r="J12" s="55">
        <f t="shared" ref="J12:J16" si="2">IF(I12="",0,IF(I12&lt;$D$2,0,IF(I12&lt;=$F$2,($H$2*(I12-$F$2)+200))))</f>
        <v>0</v>
      </c>
      <c r="K12" s="56"/>
      <c r="L12" s="55">
        <f t="shared" ref="L12:L16" si="3">IF(K12="",0,IF(K12&lt;$D$2,0,IF(K12&lt;=$F$2,($H$2*(K12-$F$2)+200))))</f>
        <v>0</v>
      </c>
      <c r="M12" s="56"/>
      <c r="N12" s="55">
        <f t="shared" ref="N12:N16" si="4">IF(M12="",0,IF(M12&lt;$D$2,0,IF(M12&lt;=$F$2,($H$2*(M12-$F$2)+200))))</f>
        <v>0</v>
      </c>
      <c r="O12" s="56"/>
      <c r="P12" s="55">
        <f t="shared" ref="P12:P16" si="5">IF(O12="",0,IF(O12&lt;$D$2,0,IF(O12&lt;=$F$2,($H$2*(O12-$F$2)+200))))</f>
        <v>0</v>
      </c>
      <c r="Q12" s="56"/>
      <c r="R12" s="55">
        <f t="shared" ref="R12:R16" si="6">IF(Q12="",0,IF(Q12&lt;$D$2,0,IF(Q12&lt;=$F$2,($H$2*(Q12-$F$2)+200))))</f>
        <v>0</v>
      </c>
      <c r="S12" s="55">
        <f t="shared" ref="S12:S16" si="7">SUM(F12,H12,J12,L12,N12,P12)-MIN(F12,H12,L12,N12,P12)</f>
        <v>0</v>
      </c>
      <c r="T12" s="55">
        <f t="shared" ref="T12:T16" si="8">S12+R12</f>
        <v>0</v>
      </c>
      <c r="V12" s="56" t="s">
        <v>314</v>
      </c>
      <c r="W12" s="56" t="s">
        <v>330</v>
      </c>
      <c r="X12" s="56" t="s">
        <v>277</v>
      </c>
      <c r="Y12" s="56"/>
      <c r="Z12" s="55">
        <f>IF(Y12="",0,IF(Y12&lt;$X$2,0,IF(Y12&lt;=$Z$2,($AB$2*(Y12-$Z$2)+200))))</f>
        <v>0</v>
      </c>
      <c r="AA12" s="56"/>
      <c r="AB12" s="55">
        <f>IF(AA12="",0,IF(AA12&lt;$X$2,0,IF(AA12&lt;=$Z$2,($AB$2*(AA12-$Z$2)+200))))</f>
        <v>0</v>
      </c>
      <c r="AC12" s="56">
        <v>380</v>
      </c>
      <c r="AD12" s="55">
        <f>IF(AC12="",0,IF(AC12&lt;$X$2,0,IF(AC12&lt;=$Z$2,($AB$2*(AC12-$Z$2)+200))))</f>
        <v>98.016997167138811</v>
      </c>
      <c r="AE12" s="56">
        <v>400</v>
      </c>
      <c r="AF12" s="55">
        <f>IF(AE12="",0,IF(AE12&lt;$X$2,0,IF(AE12&lt;=$Z$2,($AB$2*(AE12-$Z$2)+200))))</f>
        <v>109.3484419263456</v>
      </c>
      <c r="AG12" s="56"/>
      <c r="AH12" s="55">
        <f>IF(AG12="",0,IF(AG12&lt;$X$2,0,IF(AG12&lt;=$Z$2,($AB$2*(AG12-$Z$2)+200))))</f>
        <v>0</v>
      </c>
      <c r="AI12" s="56"/>
      <c r="AJ12" s="55">
        <f>IF(AI12="",0,IF(AI12&lt;$X$2,0,IF(AI12&lt;=$Z$2,($AB$2*(AI12-$Z$2)+200))))</f>
        <v>0</v>
      </c>
      <c r="AK12" s="56"/>
      <c r="AL12" s="55">
        <f>IF(AK12="",0,IF(AK12&lt;$X$2,0,IF(AK12&lt;=$Z$2,($AB$2*(AK12-$Z$2)+200))))</f>
        <v>0</v>
      </c>
      <c r="AM12" s="55">
        <f>SUM(Z12,AB12,AD12,AF12,AH12,AJ12)-MIN(Z12,AB12,AD12,AF12,AH12,AJ12)</f>
        <v>207.36543909348441</v>
      </c>
      <c r="AN12" s="55">
        <f>AM12+AL12</f>
        <v>207.36543909348441</v>
      </c>
      <c r="AP12" s="56" t="s">
        <v>138</v>
      </c>
      <c r="AQ12" s="56" t="s">
        <v>182</v>
      </c>
      <c r="AR12" s="56" t="s">
        <v>14</v>
      </c>
      <c r="AS12" s="56"/>
      <c r="AT12" s="55">
        <f>IF(AS12="",0,IF(AS12&lt;$AR$2,0,IF(AS12&lt;=$AT$2,($AV$2*(AS12-$AT$2)+200))))</f>
        <v>0</v>
      </c>
      <c r="AU12" s="56">
        <v>325</v>
      </c>
      <c r="AV12" s="55">
        <f>IF(AU12="",0,IF(AU12&lt;$AR$2,0,IF(AU12&lt;=$AT$2,($AV$2*(AU12-$AT$2)+200))))</f>
        <v>72.303206997084544</v>
      </c>
      <c r="AW12" s="56"/>
      <c r="AX12" s="55">
        <f>IF(AW12="",0,IF(AW12&lt;$AR$2,0,IF(AW12&lt;=$AT$2,($AV$2*(AW12-$AT$2)+200))))</f>
        <v>0</v>
      </c>
      <c r="AY12" s="56">
        <v>300</v>
      </c>
      <c r="AZ12" s="55">
        <f>IF(AY12="",0,IF(AY12&lt;$AR$2,0,IF(AY12&lt;=$AT$2,($AV$2*(AY12-$AT$2)+200))))</f>
        <v>57.725947521865891</v>
      </c>
      <c r="BA12" s="56"/>
      <c r="BB12" s="55">
        <f>IF(BA12="",0,IF(BA12&lt;$AR$2,0,IF(BA12&lt;=$AT$2,($AV$2*(BA12-$AT$2)+200))))</f>
        <v>0</v>
      </c>
      <c r="BC12" s="56"/>
      <c r="BD12" s="55">
        <f>IF(BC12="",0,IF(BC12&lt;$AR$2,0,IF(BC12&lt;=$AT$2,($AV$2*(BC12-$AT$2)+200))))</f>
        <v>0</v>
      </c>
      <c r="BE12" s="56"/>
      <c r="BF12" s="55">
        <f>IF(BE12="",0,IF(BE12&lt;$AR$2,0,IF(BE12&lt;=$AT$2,($AV$2*(BE12-$AT$2)+200))))</f>
        <v>0</v>
      </c>
      <c r="BG12" s="55">
        <f>SUM(AT12,AV12,AX12,AZ12,BB12,BD12)-MIN(AT12,AV12,AX12,AZ12,BB12,BD12)</f>
        <v>130.02915451895043</v>
      </c>
      <c r="BH12" s="55">
        <f>BG12+BF12</f>
        <v>130.02915451895043</v>
      </c>
    </row>
    <row r="13" spans="1:60" s="19" customFormat="1" x14ac:dyDescent="0.25">
      <c r="B13" s="56"/>
      <c r="C13" s="56"/>
      <c r="D13" s="56"/>
      <c r="E13" s="56"/>
      <c r="F13" s="55">
        <f t="shared" si="0"/>
        <v>0</v>
      </c>
      <c r="G13" s="56"/>
      <c r="H13" s="55">
        <f t="shared" si="1"/>
        <v>0</v>
      </c>
      <c r="I13" s="56"/>
      <c r="J13" s="55">
        <f t="shared" si="2"/>
        <v>0</v>
      </c>
      <c r="K13" s="56"/>
      <c r="L13" s="55">
        <f t="shared" si="3"/>
        <v>0</v>
      </c>
      <c r="M13" s="56"/>
      <c r="N13" s="55">
        <f t="shared" si="4"/>
        <v>0</v>
      </c>
      <c r="O13" s="56"/>
      <c r="P13" s="55">
        <f t="shared" si="5"/>
        <v>0</v>
      </c>
      <c r="Q13" s="56"/>
      <c r="R13" s="55">
        <f t="shared" si="6"/>
        <v>0</v>
      </c>
      <c r="S13" s="55">
        <f t="shared" si="7"/>
        <v>0</v>
      </c>
      <c r="T13" s="55">
        <f t="shared" si="8"/>
        <v>0</v>
      </c>
      <c r="V13" s="58" t="s">
        <v>190</v>
      </c>
      <c r="W13" s="58" t="s">
        <v>307</v>
      </c>
      <c r="X13" s="58" t="s">
        <v>28</v>
      </c>
      <c r="Y13" s="7"/>
      <c r="Z13" s="55">
        <f>IF(Y13="",0,IF(Y13&lt;$X$2,0,IF(Y13&lt;=$Z$2,($AB$2*(Y13-$Z$2)+200))))</f>
        <v>0</v>
      </c>
      <c r="AA13" s="7"/>
      <c r="AB13" s="55">
        <f>IF(AA13="",0,IF(AA13&lt;$X$2,0,IF(AA13&lt;=$Z$2,($AB$2*(AA13-$Z$2)+200))))</f>
        <v>0</v>
      </c>
      <c r="AC13" s="7"/>
      <c r="AD13" s="55">
        <f>IF(AC13="",0,IF(AC13&lt;$X$2,0,IF(AC13&lt;=$Z$2,($AB$2*(AC13-$Z$2)+200))))</f>
        <v>0</v>
      </c>
      <c r="AE13" s="7">
        <v>359</v>
      </c>
      <c r="AF13" s="55">
        <f>IF(AE13="",0,IF(AE13&lt;$X$2,0,IF(AE13&lt;=$Z$2,($AB$2*(AE13-$Z$2)+200))))</f>
        <v>86.118980169971664</v>
      </c>
      <c r="AG13" s="7">
        <v>372</v>
      </c>
      <c r="AH13" s="55">
        <f>IF(AG13="",0,IF(AG13&lt;$X$2,0,IF(AG13&lt;=$Z$2,($AB$2*(AG13-$Z$2)+200))))</f>
        <v>93.48441926345609</v>
      </c>
      <c r="AI13" s="7"/>
      <c r="AJ13" s="55">
        <f>IF(AI13="",0,IF(AI13&lt;$X$2,0,IF(AI13&lt;=$Z$2,($AB$2*(AI13-$Z$2)+200))))</f>
        <v>0</v>
      </c>
      <c r="AK13" s="7"/>
      <c r="AL13" s="55">
        <f>IF(AK13="",0,IF(AK13&lt;$X$2,0,IF(AK13&lt;=$Z$2,($AB$2*(AK13-$Z$2)+200))))</f>
        <v>0</v>
      </c>
      <c r="AM13" s="55">
        <f>SUM(Z13,AB13,AD13,AF13,AH13,AJ13)-MIN(Z13,AB13,AD13,AF13,AH13,AJ13)</f>
        <v>179.60339943342774</v>
      </c>
      <c r="AN13" s="55">
        <f>AM13+AL13</f>
        <v>179.60339943342774</v>
      </c>
      <c r="AP13" s="58" t="s">
        <v>140</v>
      </c>
      <c r="AQ13" s="58" t="s">
        <v>318</v>
      </c>
      <c r="AR13" s="58" t="s">
        <v>55</v>
      </c>
      <c r="AS13" s="56"/>
      <c r="AT13" s="55">
        <f>IF(AS13="",0,IF(AS13&lt;$AR$2,0,IF(AS13&lt;=$AT$2,($AV$2*(AS13-$AT$2)+200))))</f>
        <v>0</v>
      </c>
      <c r="AU13" s="56"/>
      <c r="AV13" s="55">
        <f>IF(AU13="",0,IF(AU13&lt;$AR$2,0,IF(AU13&lt;=$AT$2,($AV$2*(AU13-$AT$2)+200))))</f>
        <v>0</v>
      </c>
      <c r="AW13" s="58">
        <v>294</v>
      </c>
      <c r="AX13" s="55">
        <f>IF(AW13="",0,IF(AW13&lt;$AR$2,0,IF(AW13&lt;=$AT$2,($AV$2*(AW13-$AT$2)+200))))</f>
        <v>54.227405247813408</v>
      </c>
      <c r="AY13" s="56">
        <v>305</v>
      </c>
      <c r="AZ13" s="55">
        <f>IF(AY13="",0,IF(AY13&lt;$AR$2,0,IF(AY13&lt;=$AT$2,($AV$2*(AY13-$AT$2)+200))))</f>
        <v>60.641399416909621</v>
      </c>
      <c r="BA13" s="56"/>
      <c r="BB13" s="55">
        <f>IF(BA13="",0,IF(BA13&lt;$AR$2,0,IF(BA13&lt;=$AT$2,($AV$2*(BA13-$AT$2)+200))))</f>
        <v>0</v>
      </c>
      <c r="BC13" s="56"/>
      <c r="BD13" s="55">
        <f>IF(BC13="",0,IF(BC13&lt;$AR$2,0,IF(BC13&lt;=$AT$2,($AV$2*(BC13-$AT$2)+200))))</f>
        <v>0</v>
      </c>
      <c r="BE13" s="56"/>
      <c r="BF13" s="55">
        <f>IF(BE13="",0,IF(BE13&lt;$AR$2,0,IF(BE13&lt;=$AT$2,($AV$2*(BE13-$AT$2)+200))))</f>
        <v>0</v>
      </c>
      <c r="BG13" s="55">
        <f>SUM(AT13,AV13,AX13,AZ13,BB13,BD13)-MIN(AT13,AV13,AX13,AZ13,BB13,BD13)</f>
        <v>114.86880466472303</v>
      </c>
      <c r="BH13" s="55">
        <f>BG13+BF13</f>
        <v>114.86880466472303</v>
      </c>
    </row>
    <row r="14" spans="1:60" s="19" customFormat="1" x14ac:dyDescent="0.25">
      <c r="B14" s="56"/>
      <c r="C14" s="56"/>
      <c r="D14" s="56"/>
      <c r="E14" s="56"/>
      <c r="F14" s="55">
        <f t="shared" si="0"/>
        <v>0</v>
      </c>
      <c r="G14" s="56"/>
      <c r="H14" s="55">
        <f t="shared" si="1"/>
        <v>0</v>
      </c>
      <c r="I14" s="56"/>
      <c r="J14" s="55">
        <f t="shared" si="2"/>
        <v>0</v>
      </c>
      <c r="K14" s="56"/>
      <c r="L14" s="55">
        <f t="shared" si="3"/>
        <v>0</v>
      </c>
      <c r="M14" s="56"/>
      <c r="N14" s="55">
        <f t="shared" si="4"/>
        <v>0</v>
      </c>
      <c r="O14" s="56"/>
      <c r="P14" s="55">
        <f t="shared" si="5"/>
        <v>0</v>
      </c>
      <c r="Q14" s="56"/>
      <c r="R14" s="55">
        <f t="shared" si="6"/>
        <v>0</v>
      </c>
      <c r="S14" s="55">
        <f t="shared" si="7"/>
        <v>0</v>
      </c>
      <c r="T14" s="55">
        <f t="shared" si="8"/>
        <v>0</v>
      </c>
      <c r="V14" s="58" t="s">
        <v>308</v>
      </c>
      <c r="W14" s="58" t="s">
        <v>309</v>
      </c>
      <c r="X14" s="58" t="s">
        <v>28</v>
      </c>
      <c r="Y14" s="56"/>
      <c r="Z14" s="55">
        <f>IF(Y14="",0,IF(Y14&lt;$X$2,0,IF(Y14&lt;=$Z$2,($AB$2*(Y14-$Z$2)+200))))</f>
        <v>0</v>
      </c>
      <c r="AA14" s="56"/>
      <c r="AB14" s="55">
        <f>IF(AA14="",0,IF(AA14&lt;$X$2,0,IF(AA14&lt;=$Z$2,($AB$2*(AA14-$Z$2)+200))))</f>
        <v>0</v>
      </c>
      <c r="AC14" s="56">
        <v>313</v>
      </c>
      <c r="AD14" s="55">
        <f>IF(AC14="",0,IF(AC14&lt;$X$2,0,IF(AC14&lt;=$Z$2,($AB$2*(AC14-$Z$2)+200))))</f>
        <v>60.056657223796037</v>
      </c>
      <c r="AE14" s="56">
        <v>280</v>
      </c>
      <c r="AF14" s="55">
        <f>IF(AE14="",0,IF(AE14&lt;$X$2,0,IF(AE14&lt;=$Z$2,($AB$2*(AE14-$Z$2)+200))))</f>
        <v>41.359773371104808</v>
      </c>
      <c r="AG14" s="56">
        <v>290</v>
      </c>
      <c r="AH14" s="55">
        <f>IF(AG14="",0,IF(AG14&lt;$X$2,0,IF(AG14&lt;=$Z$2,($AB$2*(AG14-$Z$2)+200))))</f>
        <v>47.025495750708217</v>
      </c>
      <c r="AI14" s="56"/>
      <c r="AJ14" s="55">
        <f>IF(AI14="",0,IF(AI14&lt;$X$2,0,IF(AI14&lt;=$Z$2,($AB$2*(AI14-$Z$2)+200))))</f>
        <v>0</v>
      </c>
      <c r="AK14" s="56"/>
      <c r="AL14" s="55">
        <f>IF(AK14="",0,IF(AK14&lt;$X$2,0,IF(AK14&lt;=$Z$2,($AB$2*(AK14-$Z$2)+200))))</f>
        <v>0</v>
      </c>
      <c r="AM14" s="55">
        <f>SUM(Z14,AB14,AD14,AF14,AH14,AJ14)-MIN(Z14,AB14,AD14,AF14,AH14,AJ14)</f>
        <v>148.44192634560906</v>
      </c>
      <c r="AN14" s="55">
        <f>AM14+AL14</f>
        <v>148.44192634560906</v>
      </c>
      <c r="AP14" s="56" t="s">
        <v>132</v>
      </c>
      <c r="AQ14" s="56" t="s">
        <v>199</v>
      </c>
      <c r="AR14" s="56" t="s">
        <v>17</v>
      </c>
      <c r="AS14" s="56">
        <v>285</v>
      </c>
      <c r="AT14" s="55">
        <f>IF(AS14="",0,IF(AS14&lt;$AR$2,0,IF(AS14&lt;=$AT$2,($AV$2*(AS14-$AT$2)+200))))</f>
        <v>48.979591836734699</v>
      </c>
      <c r="AU14" s="56">
        <v>270</v>
      </c>
      <c r="AV14" s="55">
        <f>IF(AU14="",0,IF(AU14&lt;$AR$2,0,IF(AU14&lt;=$AT$2,($AV$2*(AU14-$AT$2)+200))))</f>
        <v>40.233236151603478</v>
      </c>
      <c r="AW14" s="56"/>
      <c r="AX14" s="55">
        <f>IF(AW14="",0,IF(AW14&lt;$AR$2,0,IF(AW14&lt;=$AT$2,($AV$2*(AW14-$AT$2)+200))))</f>
        <v>0</v>
      </c>
      <c r="AY14" s="56"/>
      <c r="AZ14" s="55">
        <f>IF(AY14="",0,IF(AY14&lt;$AR$2,0,IF(AY14&lt;=$AT$2,($AV$2*(AY14-$AT$2)+200))))</f>
        <v>0</v>
      </c>
      <c r="BA14" s="56"/>
      <c r="BB14" s="55">
        <f>IF(BA14="",0,IF(BA14&lt;$AR$2,0,IF(BA14&lt;=$AT$2,($AV$2*(BA14-$AT$2)+200))))</f>
        <v>0</v>
      </c>
      <c r="BC14" s="56"/>
      <c r="BD14" s="55">
        <f>IF(BC14="",0,IF(BC14&lt;$AR$2,0,IF(BC14&lt;=$AT$2,($AV$2*(BC14-$AT$2)+200))))</f>
        <v>0</v>
      </c>
      <c r="BE14" s="56"/>
      <c r="BF14" s="55">
        <f>IF(BE14="",0,IF(BE14&lt;$AR$2,0,IF(BE14&lt;=$AT$2,($AV$2*(BE14-$AT$2)+200))))</f>
        <v>0</v>
      </c>
      <c r="BG14" s="55">
        <f>SUM(AT14,AV14,AX14,AZ14,BB14,BD14)-MIN(AT14,AV14,AX14,AZ14,BB14,BD14)</f>
        <v>89.212827988338177</v>
      </c>
      <c r="BH14" s="55">
        <f>BG14+BF14</f>
        <v>89.212827988338177</v>
      </c>
    </row>
    <row r="15" spans="1:60" s="19" customFormat="1" x14ac:dyDescent="0.25">
      <c r="B15" s="56"/>
      <c r="C15" s="56"/>
      <c r="D15" s="56"/>
      <c r="E15" s="56"/>
      <c r="F15" s="55">
        <f t="shared" si="0"/>
        <v>0</v>
      </c>
      <c r="G15" s="56"/>
      <c r="H15" s="55">
        <f t="shared" si="1"/>
        <v>0</v>
      </c>
      <c r="I15" s="56"/>
      <c r="J15" s="55">
        <f t="shared" si="2"/>
        <v>0</v>
      </c>
      <c r="K15" s="56"/>
      <c r="L15" s="55">
        <f t="shared" si="3"/>
        <v>0</v>
      </c>
      <c r="M15" s="56"/>
      <c r="N15" s="55">
        <f t="shared" si="4"/>
        <v>0</v>
      </c>
      <c r="O15" s="56"/>
      <c r="P15" s="55">
        <f t="shared" si="5"/>
        <v>0</v>
      </c>
      <c r="Q15" s="56"/>
      <c r="R15" s="55">
        <f t="shared" si="6"/>
        <v>0</v>
      </c>
      <c r="S15" s="55">
        <f t="shared" si="7"/>
        <v>0</v>
      </c>
      <c r="T15" s="55">
        <f t="shared" si="8"/>
        <v>0</v>
      </c>
      <c r="V15" s="56" t="s">
        <v>169</v>
      </c>
      <c r="W15" s="56" t="s">
        <v>219</v>
      </c>
      <c r="X15" s="56" t="s">
        <v>11</v>
      </c>
      <c r="Y15" s="56"/>
      <c r="Z15" s="55">
        <f>IF(Y15="",0,IF(Y15&lt;$X$2,0,IF(Y15&lt;=$Z$2,($AB$2*(Y15-$Z$2)+200))))</f>
        <v>0</v>
      </c>
      <c r="AA15" s="56">
        <v>406</v>
      </c>
      <c r="AB15" s="55">
        <f>IF(AA15="",0,IF(AA15&lt;$X$2,0,IF(AA15&lt;=$Z$2,($AB$2*(AA15-$Z$2)+200))))</f>
        <v>112.74787535410765</v>
      </c>
      <c r="AC15" s="56"/>
      <c r="AD15" s="55">
        <f>IF(AC15="",0,IF(AC15&lt;$X$2,0,IF(AC15&lt;=$Z$2,($AB$2*(AC15-$Z$2)+200))))</f>
        <v>0</v>
      </c>
      <c r="AE15" s="56"/>
      <c r="AF15" s="55">
        <f>IF(AE15="",0,IF(AE15&lt;$X$2,0,IF(AE15&lt;=$Z$2,($AB$2*(AE15-$Z$2)+200))))</f>
        <v>0</v>
      </c>
      <c r="AG15" s="56"/>
      <c r="AH15" s="55">
        <f>IF(AG15="",0,IF(AG15&lt;$X$2,0,IF(AG15&lt;=$Z$2,($AB$2*(AG15-$Z$2)+200))))</f>
        <v>0</v>
      </c>
      <c r="AI15" s="56"/>
      <c r="AJ15" s="55">
        <f>IF(AI15="",0,IF(AI15&lt;$X$2,0,IF(AI15&lt;=$Z$2,($AB$2*(AI15-$Z$2)+200))))</f>
        <v>0</v>
      </c>
      <c r="AK15" s="56"/>
      <c r="AL15" s="55">
        <f>IF(AK15="",0,IF(AK15&lt;$X$2,0,IF(AK15&lt;=$Z$2,($AB$2*(AK15-$Z$2)+200))))</f>
        <v>0</v>
      </c>
      <c r="AM15" s="55">
        <f>SUM(Z15,AB15,AD15,AF15,AH15,AJ15)-MIN(Z15,AB15,AD15,AF15,AH15,AJ15)</f>
        <v>112.74787535410765</v>
      </c>
      <c r="AN15" s="55">
        <f>AM15+AL15</f>
        <v>112.74787535410765</v>
      </c>
      <c r="AP15" s="56" t="s">
        <v>208</v>
      </c>
      <c r="AQ15" s="56" t="s">
        <v>209</v>
      </c>
      <c r="AR15" s="56" t="s">
        <v>14</v>
      </c>
      <c r="AS15" s="56"/>
      <c r="AT15" s="55">
        <f>IF(AS15="",0,IF(AS15&lt;$AR$2,0,IF(AS15&lt;=$AT$2,($AV$2*(AS15-$AT$2)+200))))</f>
        <v>0</v>
      </c>
      <c r="AU15" s="56">
        <v>325</v>
      </c>
      <c r="AV15" s="55">
        <f>IF(AU15="",0,IF(AU15&lt;$AR$2,0,IF(AU15&lt;=$AT$2,($AV$2*(AU15-$AT$2)+200))))</f>
        <v>72.303206997084544</v>
      </c>
      <c r="AW15" s="56"/>
      <c r="AX15" s="55">
        <f>IF(AW15="",0,IF(AW15&lt;$AR$2,0,IF(AW15&lt;=$AT$2,($AV$2*(AW15-$AT$2)+200))))</f>
        <v>0</v>
      </c>
      <c r="AY15" s="56"/>
      <c r="AZ15" s="55">
        <f>IF(AY15="",0,IF(AY15&lt;$AR$2,0,IF(AY15&lt;=$AT$2,($AV$2*(AY15-$AT$2)+200))))</f>
        <v>0</v>
      </c>
      <c r="BA15" s="56"/>
      <c r="BB15" s="55">
        <f>IF(BA15="",0,IF(BA15&lt;$AR$2,0,IF(BA15&lt;=$AT$2,($AV$2*(BA15-$AT$2)+200))))</f>
        <v>0</v>
      </c>
      <c r="BC15" s="56"/>
      <c r="BD15" s="55">
        <f>IF(BC15="",0,IF(BC15&lt;$AR$2,0,IF(BC15&lt;=$AT$2,($AV$2*(BC15-$AT$2)+200))))</f>
        <v>0</v>
      </c>
      <c r="BE15" s="56"/>
      <c r="BF15" s="55">
        <f>IF(BE15="",0,IF(BE15&lt;$AR$2,0,IF(BE15&lt;=$AT$2,($AV$2*(BE15-$AT$2)+200))))</f>
        <v>0</v>
      </c>
      <c r="BG15" s="55">
        <f>SUM(AT15,AV15,AX15,AZ15,BB15,BD15)-MIN(AT15,AV15,AX15,AZ15,BB15,BD15)</f>
        <v>72.303206997084544</v>
      </c>
      <c r="BH15" s="55">
        <f>BG15+BF15</f>
        <v>72.303206997084544</v>
      </c>
    </row>
    <row r="16" spans="1:60" s="19" customFormat="1" x14ac:dyDescent="0.25">
      <c r="B16" s="56"/>
      <c r="C16" s="56"/>
      <c r="D16" s="56"/>
      <c r="E16" s="56"/>
      <c r="F16" s="55">
        <f t="shared" si="0"/>
        <v>0</v>
      </c>
      <c r="G16" s="56"/>
      <c r="H16" s="55">
        <f t="shared" si="1"/>
        <v>0</v>
      </c>
      <c r="I16" s="56"/>
      <c r="J16" s="55">
        <f t="shared" si="2"/>
        <v>0</v>
      </c>
      <c r="K16" s="56"/>
      <c r="L16" s="55">
        <f t="shared" si="3"/>
        <v>0</v>
      </c>
      <c r="M16" s="56"/>
      <c r="N16" s="55">
        <f t="shared" si="4"/>
        <v>0</v>
      </c>
      <c r="O16" s="56"/>
      <c r="P16" s="55">
        <f t="shared" si="5"/>
        <v>0</v>
      </c>
      <c r="Q16" s="56"/>
      <c r="R16" s="55">
        <f t="shared" si="6"/>
        <v>0</v>
      </c>
      <c r="S16" s="55">
        <f t="shared" si="7"/>
        <v>0</v>
      </c>
      <c r="T16" s="55">
        <f t="shared" si="8"/>
        <v>0</v>
      </c>
      <c r="V16" s="58" t="s">
        <v>175</v>
      </c>
      <c r="W16" s="58" t="s">
        <v>395</v>
      </c>
      <c r="X16" s="58" t="s">
        <v>28</v>
      </c>
      <c r="Y16" s="56"/>
      <c r="Z16" s="55">
        <f>IF(Y16="",0,IF(Y16&lt;$X$2,0,IF(Y16&lt;=$Z$2,($AB$2*(Y16-$Z$2)+200))))</f>
        <v>0</v>
      </c>
      <c r="AA16" s="56"/>
      <c r="AB16" s="55">
        <f>IF(AA16="",0,IF(AA16&lt;$X$2,0,IF(AA16&lt;=$Z$2,($AB$2*(AA16-$Z$2)+200))))</f>
        <v>0</v>
      </c>
      <c r="AC16" s="56">
        <v>300</v>
      </c>
      <c r="AD16" s="55">
        <f>IF(AC16="",0,IF(AC16&lt;$X$2,0,IF(AC16&lt;=$Z$2,($AB$2*(AC16-$Z$2)+200))))</f>
        <v>52.691218130311626</v>
      </c>
      <c r="AE16" s="56"/>
      <c r="AF16" s="55">
        <f>IF(AE16="",0,IF(AE16&lt;$X$2,0,IF(AE16&lt;=$Z$2,($AB$2*(AE16-$Z$2)+200))))</f>
        <v>0</v>
      </c>
      <c r="AG16" s="56">
        <v>309</v>
      </c>
      <c r="AH16" s="55">
        <f>IF(AG16="",0,IF(AG16&lt;$X$2,0,IF(AG16&lt;=$Z$2,($AB$2*(AG16-$Z$2)+200))))</f>
        <v>57.790368271954662</v>
      </c>
      <c r="AI16" s="56"/>
      <c r="AJ16" s="55">
        <f>IF(AI16="",0,IF(AI16&lt;$X$2,0,IF(AI16&lt;=$Z$2,($AB$2*(AI16-$Z$2)+200))))</f>
        <v>0</v>
      </c>
      <c r="AK16" s="56"/>
      <c r="AL16" s="55">
        <f>IF(AK16="",0,IF(AK16&lt;$X$2,0,IF(AK16&lt;=$Z$2,($AB$2*(AK16-$Z$2)+200))))</f>
        <v>0</v>
      </c>
      <c r="AM16" s="55">
        <f>SUM(Z16,AB16,AD16,AF16,AH16,AJ16)-MIN(Z16,AB16,AD16,AF16,AH16,AJ16)</f>
        <v>110.48158640226629</v>
      </c>
      <c r="AN16" s="55">
        <f>AM16+AL16</f>
        <v>110.48158640226629</v>
      </c>
      <c r="AP16" s="56" t="s">
        <v>169</v>
      </c>
      <c r="AQ16" s="56" t="s">
        <v>170</v>
      </c>
      <c r="AR16" s="56" t="s">
        <v>28</v>
      </c>
      <c r="AS16" s="56"/>
      <c r="AT16" s="55">
        <f>IF(AS16="",0,IF(AS16&lt;$AR$2,0,IF(AS16&lt;=$AT$2,($AV$2*(AS16-$AT$2)+200))))</f>
        <v>0</v>
      </c>
      <c r="AU16" s="56">
        <v>323</v>
      </c>
      <c r="AV16" s="55">
        <f>IF(AU16="",0,IF(AU16&lt;$AR$2,0,IF(AU16&lt;=$AT$2,($AV$2*(AU16-$AT$2)+200))))</f>
        <v>71.13702623906704</v>
      </c>
      <c r="AW16" s="56"/>
      <c r="AX16" s="55">
        <f>IF(AW16="",0,IF(AW16&lt;$AR$2,0,IF(AW16&lt;=$AT$2,($AV$2*(AW16-$AT$2)+200))))</f>
        <v>0</v>
      </c>
      <c r="AY16" s="56"/>
      <c r="AZ16" s="55">
        <f>IF(AY16="",0,IF(AY16&lt;$AR$2,0,IF(AY16&lt;=$AT$2,($AV$2*(AY16-$AT$2)+200))))</f>
        <v>0</v>
      </c>
      <c r="BA16" s="56"/>
      <c r="BB16" s="55">
        <f>IF(BA16="",0,IF(BA16&lt;$AR$2,0,IF(BA16&lt;=$AT$2,($AV$2*(BA16-$AT$2)+200))))</f>
        <v>0</v>
      </c>
      <c r="BC16" s="56"/>
      <c r="BD16" s="55">
        <f>IF(BC16="",0,IF(BC16&lt;$AR$2,0,IF(BC16&lt;=$AT$2,($AV$2*(BC16-$AT$2)+200))))</f>
        <v>0</v>
      </c>
      <c r="BE16" s="56"/>
      <c r="BF16" s="55">
        <f>IF(BE16="",0,IF(BE16&lt;$AR$2,0,IF(BE16&lt;=$AT$2,($AV$2*(BE16-$AT$2)+200))))</f>
        <v>0</v>
      </c>
      <c r="BG16" s="55">
        <f>SUM(AT16,AV16,AX16,AZ16,BB16,BD16)-MIN(AT16,AV16,AX16,AZ16,BB16,BD16)</f>
        <v>71.13702623906704</v>
      </c>
      <c r="BH16" s="55">
        <f>BG16+BF16</f>
        <v>71.13702623906704</v>
      </c>
    </row>
    <row r="17" spans="22:60" s="19" customFormat="1" x14ac:dyDescent="0.25">
      <c r="V17" s="56" t="s">
        <v>319</v>
      </c>
      <c r="W17" s="56" t="s">
        <v>370</v>
      </c>
      <c r="X17" s="56" t="s">
        <v>277</v>
      </c>
      <c r="Y17" s="56"/>
      <c r="Z17" s="55">
        <f>IF(Y17="",0,IF(Y17&lt;$X$2,0,IF(Y17&lt;=$Z$2,($AB$2*(Y17-$Z$2)+200))))</f>
        <v>0</v>
      </c>
      <c r="AA17" s="56"/>
      <c r="AB17" s="55">
        <f>IF(AA17="",0,IF(AA17&lt;$X$2,0,IF(AA17&lt;=$Z$2,($AB$2*(AA17-$Z$2)+200))))</f>
        <v>0</v>
      </c>
      <c r="AC17" s="56"/>
      <c r="AD17" s="55">
        <f>IF(AC17="",0,IF(AC17&lt;$X$2,0,IF(AC17&lt;=$Z$2,($AB$2*(AC17-$Z$2)+200))))</f>
        <v>0</v>
      </c>
      <c r="AE17" s="56">
        <v>380</v>
      </c>
      <c r="AF17" s="55">
        <f>IF(AE17="",0,IF(AE17&lt;$X$2,0,IF(AE17&lt;=$Z$2,($AB$2*(AE17-$Z$2)+200))))</f>
        <v>98.016997167138811</v>
      </c>
      <c r="AG17" s="56"/>
      <c r="AH17" s="55">
        <f>IF(AG17="",0,IF(AG17&lt;$X$2,0,IF(AG17&lt;=$Z$2,($AB$2*(AG17-$Z$2)+200))))</f>
        <v>0</v>
      </c>
      <c r="AI17" s="56"/>
      <c r="AJ17" s="55">
        <f>IF(AI17="",0,IF(AI17&lt;$X$2,0,IF(AI17&lt;=$Z$2,($AB$2*(AI17-$Z$2)+200))))</f>
        <v>0</v>
      </c>
      <c r="AK17" s="56"/>
      <c r="AL17" s="55">
        <f>IF(AK17="",0,IF(AK17&lt;$X$2,0,IF(AK17&lt;=$Z$2,($AB$2*(AK17-$Z$2)+200))))</f>
        <v>0</v>
      </c>
      <c r="AM17" s="55">
        <f>SUM(Z17,AB17,AD17,AF17,AH17,AJ17)-MIN(Z17,AB17,AD17,AF17,AH17,AJ17)</f>
        <v>98.016997167138811</v>
      </c>
      <c r="AN17" s="55">
        <f>AM17+AL17</f>
        <v>98.016997167138811</v>
      </c>
      <c r="AP17" s="56" t="s">
        <v>340</v>
      </c>
      <c r="AQ17" s="56" t="s">
        <v>188</v>
      </c>
      <c r="AR17" s="56" t="s">
        <v>11</v>
      </c>
      <c r="AS17" s="56"/>
      <c r="AT17" s="55">
        <f>IF(AS17="",0,IF(AS17&lt;$AR$2,0,IF(AS17&lt;=$AT$2,($AV$2*(AS17-$AT$2)+200))))</f>
        <v>0</v>
      </c>
      <c r="AU17" s="56"/>
      <c r="AV17" s="55">
        <f>IF(AU17="",0,IF(AU17&lt;$AR$2,0,IF(AU17&lt;=$AT$2,($AV$2*(AU17-$AT$2)+200))))</f>
        <v>0</v>
      </c>
      <c r="AW17" s="56"/>
      <c r="AX17" s="55">
        <f>IF(AW17="",0,IF(AW17&lt;$AR$2,0,IF(AW17&lt;=$AT$2,($AV$2*(AW17-$AT$2)+200))))</f>
        <v>0</v>
      </c>
      <c r="AY17" s="56"/>
      <c r="AZ17" s="55">
        <f>IF(AY17="",0,IF(AY17&lt;$AR$2,0,IF(AY17&lt;=$AT$2,($AV$2*(AY17-$AT$2)+200))))</f>
        <v>0</v>
      </c>
      <c r="BA17" s="56">
        <v>315</v>
      </c>
      <c r="BB17" s="55">
        <f>IF(BA17="",0,IF(BA17&lt;$AR$2,0,IF(BA17&lt;=$AT$2,($AV$2*(BA17-$AT$2)+200))))</f>
        <v>66.472303206997083</v>
      </c>
      <c r="BC17" s="56"/>
      <c r="BD17" s="55">
        <f>IF(BC17="",0,IF(BC17&lt;$AR$2,0,IF(BC17&lt;=$AT$2,($AV$2*(BC17-$AT$2)+200))))</f>
        <v>0</v>
      </c>
      <c r="BE17" s="56"/>
      <c r="BF17" s="55">
        <f>IF(BE17="",0,IF(BE17&lt;$AR$2,0,IF(BE17&lt;=$AT$2,($AV$2*(BE17-$AT$2)+200))))</f>
        <v>0</v>
      </c>
      <c r="BG17" s="55">
        <f>SUM(AT17,AV17,AX17,AZ17,BB17,BD17)-MIN(AT17,AV17,AX17,AZ17,BB17,BD17)</f>
        <v>66.472303206997083</v>
      </c>
      <c r="BH17" s="55">
        <f>BG17+BF17</f>
        <v>66.472303206997083</v>
      </c>
    </row>
    <row r="18" spans="22:60" s="19" customFormat="1" x14ac:dyDescent="0.25">
      <c r="V18" s="58" t="s">
        <v>121</v>
      </c>
      <c r="W18" s="58" t="s">
        <v>346</v>
      </c>
      <c r="X18" s="58" t="s">
        <v>55</v>
      </c>
      <c r="Y18" s="56"/>
      <c r="Z18" s="55">
        <f>IF(Y18="",0,IF(Y18&lt;$X$2,0,IF(Y18&lt;=$Z$2,($AB$2*(Y18-$Z$2)+200))))</f>
        <v>0</v>
      </c>
      <c r="AA18" s="56"/>
      <c r="AB18" s="55">
        <f>IF(AA18="",0,IF(AA18&lt;$X$2,0,IF(AA18&lt;=$Z$2,($AB$2*(AA18-$Z$2)+200))))</f>
        <v>0</v>
      </c>
      <c r="AC18" s="56">
        <v>358</v>
      </c>
      <c r="AD18" s="55">
        <f>IF(AC18="",0,IF(AC18&lt;$X$2,0,IF(AC18&lt;=$Z$2,($AB$2*(AC18-$Z$2)+200))))</f>
        <v>85.552407932011334</v>
      </c>
      <c r="AE18" s="56"/>
      <c r="AF18" s="55">
        <f>IF(AE18="",0,IF(AE18&lt;$X$2,0,IF(AE18&lt;=$Z$2,($AB$2*(AE18-$Z$2)+200))))</f>
        <v>0</v>
      </c>
      <c r="AG18" s="56"/>
      <c r="AH18" s="55">
        <f>IF(AG18="",0,IF(AG18&lt;$X$2,0,IF(AG18&lt;=$Z$2,($AB$2*(AG18-$Z$2)+200))))</f>
        <v>0</v>
      </c>
      <c r="AI18" s="56"/>
      <c r="AJ18" s="55">
        <f>IF(AI18="",0,IF(AI18&lt;$X$2,0,IF(AI18&lt;=$Z$2,($AB$2*(AI18-$Z$2)+200))))</f>
        <v>0</v>
      </c>
      <c r="AK18" s="56"/>
      <c r="AL18" s="55">
        <f>IF(AK18="",0,IF(AK18&lt;$X$2,0,IF(AK18&lt;=$Z$2,($AB$2*(AK18-$Z$2)+200))))</f>
        <v>0</v>
      </c>
      <c r="AM18" s="55">
        <f>SUM(Z18,AB18,AD18,AF18,AH18,AJ18)-MIN(Z18,AB18,AD18,AF18,AH18,AJ18)</f>
        <v>85.552407932011334</v>
      </c>
      <c r="AN18" s="55">
        <f>AM18+AL18</f>
        <v>85.552407932011334</v>
      </c>
      <c r="AP18" s="58" t="s">
        <v>167</v>
      </c>
      <c r="AQ18" s="58" t="s">
        <v>315</v>
      </c>
      <c r="AR18" s="58" t="s">
        <v>14</v>
      </c>
      <c r="AS18" s="56"/>
      <c r="AT18" s="55">
        <f>IF(AS18="",0,IF(AS18&lt;$AR$2,0,IF(AS18&lt;=$AT$2,($AV$2*(AS18-$AT$2)+200))))</f>
        <v>0</v>
      </c>
      <c r="AU18" s="56"/>
      <c r="AV18" s="55">
        <f>IF(AU18="",0,IF(AU18&lt;$AR$2,0,IF(AU18&lt;=$AT$2,($AV$2*(AU18-$AT$2)+200))))</f>
        <v>0</v>
      </c>
      <c r="AW18" s="58">
        <v>275</v>
      </c>
      <c r="AX18" s="55">
        <f>IF(AW18="",0,IF(AW18&lt;$AR$2,0,IF(AW18&lt;=$AT$2,($AV$2*(AW18-$AT$2)+200))))</f>
        <v>43.148688046647209</v>
      </c>
      <c r="AY18" s="56"/>
      <c r="AZ18" s="55">
        <f>IF(AY18="",0,IF(AY18&lt;$AR$2,0,IF(AY18&lt;=$AT$2,($AV$2*(AY18-$AT$2)+200))))</f>
        <v>0</v>
      </c>
      <c r="BA18" s="56"/>
      <c r="BB18" s="55">
        <f>IF(BA18="",0,IF(BA18&lt;$AR$2,0,IF(BA18&lt;=$AT$2,($AV$2*(BA18-$AT$2)+200))))</f>
        <v>0</v>
      </c>
      <c r="BC18" s="56"/>
      <c r="BD18" s="55">
        <f>IF(BC18="",0,IF(BC18&lt;$AR$2,0,IF(BC18&lt;=$AT$2,($AV$2*(BC18-$AT$2)+200))))</f>
        <v>0</v>
      </c>
      <c r="BE18" s="56"/>
      <c r="BF18" s="55">
        <f>IF(BE18="",0,IF(BE18&lt;$AR$2,0,IF(BE18&lt;=$AT$2,($AV$2*(BE18-$AT$2)+200))))</f>
        <v>0</v>
      </c>
      <c r="BG18" s="55">
        <f>SUM(AT18,AV18,AX18,AZ18,BB18,BD18)-MIN(AT18,AV18,AX18,AZ18,BB18,BD18)</f>
        <v>43.148688046647209</v>
      </c>
      <c r="BH18" s="55">
        <f>BG18+BF18</f>
        <v>43.148688046647209</v>
      </c>
    </row>
    <row r="19" spans="22:60" s="19" customFormat="1" x14ac:dyDescent="0.25">
      <c r="V19" s="56" t="s">
        <v>121</v>
      </c>
      <c r="W19" s="56" t="s">
        <v>122</v>
      </c>
      <c r="X19" s="56" t="s">
        <v>11</v>
      </c>
      <c r="Y19" s="56"/>
      <c r="Z19" s="55">
        <f>IF(Y19="",0,IF(Y19&lt;$X$2,0,IF(Y19&lt;=$Z$2,($AB$2*(Y19-$Z$2)+200))))</f>
        <v>0</v>
      </c>
      <c r="AA19" s="56">
        <v>350</v>
      </c>
      <c r="AB19" s="55">
        <f>IF(AA19="",0,IF(AA19&lt;$X$2,0,IF(AA19&lt;=$Z$2,($AB$2*(AA19-$Z$2)+200))))</f>
        <v>81.019830028328613</v>
      </c>
      <c r="AC19" s="56"/>
      <c r="AD19" s="55">
        <f>IF(AC19="",0,IF(AC19&lt;$X$2,0,IF(AC19&lt;=$Z$2,($AB$2*(AC19-$Z$2)+200))))</f>
        <v>0</v>
      </c>
      <c r="AE19" s="56"/>
      <c r="AF19" s="55">
        <f>IF(AE19="",0,IF(AE19&lt;$X$2,0,IF(AE19&lt;=$Z$2,($AB$2*(AE19-$Z$2)+200))))</f>
        <v>0</v>
      </c>
      <c r="AG19" s="56"/>
      <c r="AH19" s="55">
        <f>IF(AG19="",0,IF(AG19&lt;$X$2,0,IF(AG19&lt;=$Z$2,($AB$2*(AG19-$Z$2)+200))))</f>
        <v>0</v>
      </c>
      <c r="AI19" s="56"/>
      <c r="AJ19" s="55">
        <f>IF(AI19="",0,IF(AI19&lt;$X$2,0,IF(AI19&lt;=$Z$2,($AB$2*(AI19-$Z$2)+200))))</f>
        <v>0</v>
      </c>
      <c r="AK19" s="56"/>
      <c r="AL19" s="55">
        <f>IF(AK19="",0,IF(AK19&lt;$X$2,0,IF(AK19&lt;=$Z$2,($AB$2*(AK19-$Z$2)+200))))</f>
        <v>0</v>
      </c>
      <c r="AM19" s="55">
        <f>SUM(Z19,AB19,AD19,AF19,AH19,AJ19)-MIN(Z19,AB19,AD19,AF19,AH19,AJ19)</f>
        <v>81.019830028328613</v>
      </c>
      <c r="AN19" s="55">
        <f>AM19+AL19</f>
        <v>81.019830028328613</v>
      </c>
      <c r="AP19" s="56" t="s">
        <v>183</v>
      </c>
      <c r="AQ19" s="56" t="s">
        <v>184</v>
      </c>
      <c r="AR19" s="56" t="s">
        <v>14</v>
      </c>
      <c r="AS19" s="56"/>
      <c r="AT19" s="55">
        <f>IF(AS19="",0,IF(AS19&lt;$AR$2,0,IF(AS19&lt;=$AT$2,($AV$2*(AS19-$AT$2)+200))))</f>
        <v>0</v>
      </c>
      <c r="AU19" s="56">
        <v>260</v>
      </c>
      <c r="AV19" s="55">
        <f>IF(AU19="",0,IF(AU19&lt;$AR$2,0,IF(AU19&lt;=$AT$2,($AV$2*(AU19-$AT$2)+200))))</f>
        <v>34.402332361516017</v>
      </c>
      <c r="AW19" s="56"/>
      <c r="AX19" s="55">
        <f>IF(AW19="",0,IF(AW19&lt;$AR$2,0,IF(AW19&lt;=$AT$2,($AV$2*(AW19-$AT$2)+200))))</f>
        <v>0</v>
      </c>
      <c r="AY19" s="56"/>
      <c r="AZ19" s="55">
        <f>IF(AY19="",0,IF(AY19&lt;$AR$2,0,IF(AY19&lt;=$AT$2,($AV$2*(AY19-$AT$2)+200))))</f>
        <v>0</v>
      </c>
      <c r="BA19" s="56"/>
      <c r="BB19" s="55">
        <f>IF(BA19="",0,IF(BA19&lt;$AR$2,0,IF(BA19&lt;=$AT$2,($AV$2*(BA19-$AT$2)+200))))</f>
        <v>0</v>
      </c>
      <c r="BC19" s="56"/>
      <c r="BD19" s="55">
        <f>IF(BC19="",0,IF(BC19&lt;$AR$2,0,IF(BC19&lt;=$AT$2,($AV$2*(BC19-$AT$2)+200))))</f>
        <v>0</v>
      </c>
      <c r="BE19" s="56"/>
      <c r="BF19" s="55">
        <f>IF(BE19="",0,IF(BE19&lt;$AR$2,0,IF(BE19&lt;=$AT$2,($AV$2*(BE19-$AT$2)+200))))</f>
        <v>0</v>
      </c>
      <c r="BG19" s="55">
        <f>SUM(AT19,AV19,AX19,AZ19,BB19,BD19)-MIN(AT19,AV19,AX19,AZ19,BB19,BD19)</f>
        <v>34.402332361516017</v>
      </c>
      <c r="BH19" s="55">
        <f>BG19+BF19</f>
        <v>34.402332361516017</v>
      </c>
    </row>
    <row r="20" spans="22:60" s="19" customFormat="1" x14ac:dyDescent="0.25">
      <c r="V20" s="56" t="s">
        <v>206</v>
      </c>
      <c r="W20" s="56" t="s">
        <v>207</v>
      </c>
      <c r="X20" s="56" t="s">
        <v>17</v>
      </c>
      <c r="Y20" s="56"/>
      <c r="Z20" s="55">
        <f>IF(Y20="",0,IF(Y20&lt;$X$2,0,IF(Y20&lt;=$Z$2,($AB$2*(Y20-$Z$2)+200))))</f>
        <v>0</v>
      </c>
      <c r="AA20" s="56">
        <v>342</v>
      </c>
      <c r="AB20" s="55">
        <f>IF(AA20="",0,IF(AA20&lt;$X$2,0,IF(AA20&lt;=$Z$2,($AB$2*(AA20-$Z$2)+200))))</f>
        <v>76.487252124645892</v>
      </c>
      <c r="AC20" s="56"/>
      <c r="AD20" s="55">
        <f>IF(AC20="",0,IF(AC20&lt;$X$2,0,IF(AC20&lt;=$Z$2,($AB$2*(AC20-$Z$2)+200))))</f>
        <v>0</v>
      </c>
      <c r="AE20" s="56"/>
      <c r="AF20" s="55">
        <f>IF(AE20="",0,IF(AE20&lt;$X$2,0,IF(AE20&lt;=$Z$2,($AB$2*(AE20-$Z$2)+200))))</f>
        <v>0</v>
      </c>
      <c r="AG20" s="56"/>
      <c r="AH20" s="55">
        <f>IF(AG20="",0,IF(AG20&lt;$X$2,0,IF(AG20&lt;=$Z$2,($AB$2*(AG20-$Z$2)+200))))</f>
        <v>0</v>
      </c>
      <c r="AI20" s="56"/>
      <c r="AJ20" s="55">
        <f>IF(AI20="",0,IF(AI20&lt;$X$2,0,IF(AI20&lt;=$Z$2,($AB$2*(AI20-$Z$2)+200))))</f>
        <v>0</v>
      </c>
      <c r="AK20" s="56"/>
      <c r="AL20" s="55">
        <f>IF(AK20="",0,IF(AK20&lt;$X$2,0,IF(AK20&lt;=$Z$2,($AB$2*(AK20-$Z$2)+200))))</f>
        <v>0</v>
      </c>
      <c r="AM20" s="55">
        <f>SUM(Z20,AB20,AD20,AF20,AH20,AJ20)-MIN(Z20,AB20,AD20,AF20,AH20,AJ20)</f>
        <v>76.487252124645892</v>
      </c>
      <c r="AN20" s="55">
        <f>AM20+AL20</f>
        <v>76.487252124645892</v>
      </c>
      <c r="AP20" s="56"/>
      <c r="AQ20" s="56"/>
      <c r="AR20" s="56"/>
      <c r="AS20" s="56"/>
      <c r="AT20" s="55">
        <f t="shared" ref="AT19:AT22" si="9">IF(AS20="",0,IF(AS20&lt;$AR$2,0,IF(AS20&lt;=$AT$2,($AV$2*(AS20-$AT$2)+200))))</f>
        <v>0</v>
      </c>
      <c r="AU20" s="56"/>
      <c r="AV20" s="55">
        <f t="shared" ref="AV19:AV22" si="10">IF(AU20="",0,IF(AU20&lt;$AR$2,0,IF(AU20&lt;=$AT$2,($AV$2*(AU20-$AT$2)+200))))</f>
        <v>0</v>
      </c>
      <c r="AW20" s="56"/>
      <c r="AX20" s="55">
        <f t="shared" ref="AX19:AX22" si="11">IF(AW20="",0,IF(AW20&lt;$AR$2,0,IF(AW20&lt;=$AT$2,($AV$2*(AW20-$AT$2)+200))))</f>
        <v>0</v>
      </c>
      <c r="AY20" s="56"/>
      <c r="AZ20" s="55">
        <f t="shared" ref="AZ19:AZ22" si="12">IF(AY20="",0,IF(AY20&lt;$AR$2,0,IF(AY20&lt;=$AT$2,($AV$2*(AY20-$AT$2)+200))))</f>
        <v>0</v>
      </c>
      <c r="BA20" s="56"/>
      <c r="BB20" s="55">
        <f t="shared" ref="BB19:BB22" si="13">IF(BA20="",0,IF(BA20&lt;$AR$2,0,IF(BA20&lt;=$AT$2,($AV$2*(BA20-$AT$2)+200))))</f>
        <v>0</v>
      </c>
      <c r="BC20" s="56"/>
      <c r="BD20" s="55">
        <f t="shared" ref="BD19:BD22" si="14">IF(BC20="",0,IF(BC20&lt;$AR$2,0,IF(BC20&lt;=$AT$2,($AV$2*(BC20-$AT$2)+200))))</f>
        <v>0</v>
      </c>
      <c r="BE20" s="56"/>
      <c r="BF20" s="55">
        <f t="shared" ref="BF19:BF22" si="15">IF(BE20="",0,IF(BE20&lt;$AR$2,0,IF(BE20&lt;=$AT$2,($AV$2*(BE20-$AT$2)+200))))</f>
        <v>0</v>
      </c>
      <c r="BG20" s="55">
        <f t="shared" ref="BG19:BG22" si="16">SUM(AT20,AV20,AX20,AZ20,BB20,BD20)-MIN(AT20,AV20,AX20,AZ20,BB20,BD20)</f>
        <v>0</v>
      </c>
      <c r="BH20" s="55">
        <f t="shared" ref="BH19:BH22" si="17">BG20+BF20</f>
        <v>0</v>
      </c>
    </row>
    <row r="21" spans="22:60" s="19" customFormat="1" x14ac:dyDescent="0.25">
      <c r="V21" s="56" t="s">
        <v>144</v>
      </c>
      <c r="W21" s="56" t="s">
        <v>171</v>
      </c>
      <c r="X21" s="56" t="s">
        <v>28</v>
      </c>
      <c r="Y21" s="56"/>
      <c r="Z21" s="55">
        <f>IF(Y21="",0,IF(Y21&lt;$X$2,0,IF(Y21&lt;=$Z$2,($AB$2*(Y21-$Z$2)+200))))</f>
        <v>0</v>
      </c>
      <c r="AA21" s="56">
        <v>315</v>
      </c>
      <c r="AB21" s="55">
        <f>IF(AA21="",0,IF(AA21&lt;$X$2,0,IF(AA21&lt;=$Z$2,($AB$2*(AA21-$Z$2)+200))))</f>
        <v>61.189801699716725</v>
      </c>
      <c r="AC21" s="56"/>
      <c r="AD21" s="55">
        <f>IF(AC21="",0,IF(AC21&lt;$X$2,0,IF(AC21&lt;=$Z$2,($AB$2*(AC21-$Z$2)+200))))</f>
        <v>0</v>
      </c>
      <c r="AE21" s="56"/>
      <c r="AF21" s="55">
        <f>IF(AE21="",0,IF(AE21&lt;$X$2,0,IF(AE21&lt;=$Z$2,($AB$2*(AE21-$Z$2)+200))))</f>
        <v>0</v>
      </c>
      <c r="AG21" s="56"/>
      <c r="AH21" s="55">
        <f>IF(AG21="",0,IF(AG21&lt;$X$2,0,IF(AG21&lt;=$Z$2,($AB$2*(AG21-$Z$2)+200))))</f>
        <v>0</v>
      </c>
      <c r="AI21" s="56"/>
      <c r="AJ21" s="55">
        <f>IF(AI21="",0,IF(AI21&lt;$X$2,0,IF(AI21&lt;=$Z$2,($AB$2*(AI21-$Z$2)+200))))</f>
        <v>0</v>
      </c>
      <c r="AK21" s="56"/>
      <c r="AL21" s="55">
        <f>IF(AK21="",0,IF(AK21&lt;$X$2,0,IF(AK21&lt;=$Z$2,($AB$2*(AK21-$Z$2)+200))))</f>
        <v>0</v>
      </c>
      <c r="AM21" s="55">
        <f>SUM(Z21,AB21,AD21,AF21,AH21,AJ21)-MIN(Z21,AB21,AD21,AF21,AH21,AJ21)</f>
        <v>61.189801699716725</v>
      </c>
      <c r="AN21" s="55">
        <f>AM21+AL21</f>
        <v>61.189801699716725</v>
      </c>
      <c r="AP21" s="56"/>
      <c r="AQ21" s="56"/>
      <c r="AR21" s="56"/>
      <c r="AS21" s="56"/>
      <c r="AT21" s="55">
        <f t="shared" si="9"/>
        <v>0</v>
      </c>
      <c r="AU21" s="56"/>
      <c r="AV21" s="55">
        <f t="shared" si="10"/>
        <v>0</v>
      </c>
      <c r="AW21" s="56"/>
      <c r="AX21" s="55">
        <f t="shared" si="11"/>
        <v>0</v>
      </c>
      <c r="AY21" s="56"/>
      <c r="AZ21" s="55">
        <f t="shared" si="12"/>
        <v>0</v>
      </c>
      <c r="BA21" s="56"/>
      <c r="BB21" s="55">
        <f t="shared" si="13"/>
        <v>0</v>
      </c>
      <c r="BC21" s="56"/>
      <c r="BD21" s="55">
        <f t="shared" si="14"/>
        <v>0</v>
      </c>
      <c r="BE21" s="56"/>
      <c r="BF21" s="55">
        <f t="shared" si="15"/>
        <v>0</v>
      </c>
      <c r="BG21" s="55">
        <f t="shared" si="16"/>
        <v>0</v>
      </c>
      <c r="BH21" s="55">
        <f t="shared" si="17"/>
        <v>0</v>
      </c>
    </row>
    <row r="22" spans="22:60" s="19" customFormat="1" x14ac:dyDescent="0.25">
      <c r="V22" s="56" t="s">
        <v>165</v>
      </c>
      <c r="W22" s="56" t="s">
        <v>166</v>
      </c>
      <c r="X22" s="56" t="s">
        <v>28</v>
      </c>
      <c r="Y22" s="56"/>
      <c r="Z22" s="55">
        <f>IF(Y22="",0,IF(Y22&lt;$X$2,0,IF(Y22&lt;=$Z$2,($AB$2*(Y22-$Z$2)+200))))</f>
        <v>0</v>
      </c>
      <c r="AA22" s="56">
        <v>308</v>
      </c>
      <c r="AB22" s="55">
        <f>IF(AA22="",0,IF(AA22&lt;$X$2,0,IF(AA22&lt;=$Z$2,($AB$2*(AA22-$Z$2)+200))))</f>
        <v>57.223796033994319</v>
      </c>
      <c r="AC22" s="56"/>
      <c r="AD22" s="55">
        <f>IF(AC22="",0,IF(AC22&lt;$X$2,0,IF(AC22&lt;=$Z$2,($AB$2*(AC22-$Z$2)+200))))</f>
        <v>0</v>
      </c>
      <c r="AE22" s="56"/>
      <c r="AF22" s="55">
        <f>IF(AE22="",0,IF(AE22&lt;$X$2,0,IF(AE22&lt;=$Z$2,($AB$2*(AE22-$Z$2)+200))))</f>
        <v>0</v>
      </c>
      <c r="AG22" s="56"/>
      <c r="AH22" s="55">
        <f>IF(AG22="",0,IF(AG22&lt;$X$2,0,IF(AG22&lt;=$Z$2,($AB$2*(AG22-$Z$2)+200))))</f>
        <v>0</v>
      </c>
      <c r="AI22" s="56"/>
      <c r="AJ22" s="55">
        <f>IF(AI22="",0,IF(AI22&lt;$X$2,0,IF(AI22&lt;=$Z$2,($AB$2*(AI22-$Z$2)+200))))</f>
        <v>0</v>
      </c>
      <c r="AK22" s="56"/>
      <c r="AL22" s="55">
        <f>IF(AK22="",0,IF(AK22&lt;$X$2,0,IF(AK22&lt;=$Z$2,($AB$2*(AK22-$Z$2)+200))))</f>
        <v>0</v>
      </c>
      <c r="AM22" s="55">
        <f>SUM(Z22,AB22,AD22,AF22,AH22,AJ22)-MIN(Z22,AB22,AD22,AF22,AH22,AJ22)</f>
        <v>57.223796033994319</v>
      </c>
      <c r="AN22" s="55">
        <f>AM22+AL22</f>
        <v>57.223796033994319</v>
      </c>
      <c r="AP22" s="56"/>
      <c r="AQ22" s="56"/>
      <c r="AR22" s="56"/>
      <c r="AS22" s="56"/>
      <c r="AT22" s="55">
        <f t="shared" si="9"/>
        <v>0</v>
      </c>
      <c r="AU22" s="56"/>
      <c r="AV22" s="55">
        <f t="shared" si="10"/>
        <v>0</v>
      </c>
      <c r="AW22" s="56"/>
      <c r="AX22" s="55">
        <f t="shared" si="11"/>
        <v>0</v>
      </c>
      <c r="AY22" s="56"/>
      <c r="AZ22" s="55">
        <f t="shared" si="12"/>
        <v>0</v>
      </c>
      <c r="BA22" s="56"/>
      <c r="BB22" s="55">
        <f t="shared" si="13"/>
        <v>0</v>
      </c>
      <c r="BC22" s="56"/>
      <c r="BD22" s="55">
        <f t="shared" si="14"/>
        <v>0</v>
      </c>
      <c r="BE22" s="56"/>
      <c r="BF22" s="55">
        <f t="shared" si="15"/>
        <v>0</v>
      </c>
      <c r="BG22" s="55">
        <f t="shared" si="16"/>
        <v>0</v>
      </c>
      <c r="BH22" s="55">
        <f t="shared" si="17"/>
        <v>0</v>
      </c>
    </row>
    <row r="23" spans="22:60" s="19" customFormat="1" x14ac:dyDescent="0.25">
      <c r="V23" s="58" t="s">
        <v>190</v>
      </c>
      <c r="W23" s="58" t="s">
        <v>386</v>
      </c>
      <c r="X23" s="58" t="s">
        <v>11</v>
      </c>
      <c r="Y23" s="7"/>
      <c r="Z23" s="55">
        <f>IF(Y23="",0,IF(Y23&lt;$X$2,0,IF(Y23&lt;=$Z$2,($AB$2*(Y23-$Z$2)+200))))</f>
        <v>0</v>
      </c>
      <c r="AA23" s="7"/>
      <c r="AB23" s="55">
        <f>IF(AA23="",0,IF(AA23&lt;$X$2,0,IF(AA23&lt;=$Z$2,($AB$2*(AA23-$Z$2)+200))))</f>
        <v>0</v>
      </c>
      <c r="AC23" s="7"/>
      <c r="AD23" s="55">
        <f>IF(AC23="",0,IF(AC23&lt;$X$2,0,IF(AC23&lt;=$Z$2,($AB$2*(AC23-$Z$2)+200))))</f>
        <v>0</v>
      </c>
      <c r="AE23" s="7"/>
      <c r="AF23" s="55">
        <f>IF(AE23="",0,IF(AE23&lt;$X$2,0,IF(AE23&lt;=$Z$2,($AB$2*(AE23-$Z$2)+200))))</f>
        <v>0</v>
      </c>
      <c r="AG23" s="7">
        <v>295</v>
      </c>
      <c r="AH23" s="55">
        <f>IF(AG23="",0,IF(AG23&lt;$X$2,0,IF(AG23&lt;=$Z$2,($AB$2*(AG23-$Z$2)+200))))</f>
        <v>49.858356940509907</v>
      </c>
      <c r="AI23" s="7"/>
      <c r="AJ23" s="55">
        <f>IF(AI23="",0,IF(AI23&lt;$X$2,0,IF(AI23&lt;=$Z$2,($AB$2*(AI23-$Z$2)+200))))</f>
        <v>0</v>
      </c>
      <c r="AK23" s="7"/>
      <c r="AL23" s="55">
        <f>IF(AK23="",0,IF(AK23&lt;$X$2,0,IF(AK23&lt;=$Z$2,($AB$2*(AK23-$Z$2)+200))))</f>
        <v>0</v>
      </c>
      <c r="AM23" s="55">
        <f>SUM(Z23,AB23,AD23,AF23,AH23,AJ23)-MIN(Z23,AB23,AD23,AF23,AH23,AJ23)</f>
        <v>49.858356940509907</v>
      </c>
      <c r="AN23" s="55">
        <f>AM23+AL23</f>
        <v>49.858356940509907</v>
      </c>
    </row>
    <row r="24" spans="22:60" s="19" customFormat="1" x14ac:dyDescent="0.25">
      <c r="V24" s="56" t="s">
        <v>175</v>
      </c>
      <c r="W24" s="56" t="s">
        <v>176</v>
      </c>
      <c r="X24" s="56" t="s">
        <v>28</v>
      </c>
      <c r="Y24" s="56"/>
      <c r="Z24" s="55">
        <f>IF(Y24="",0,IF(Y24&lt;$X$2,0,IF(Y24&lt;=$Z$2,($AB$2*(Y24-$Z$2)+200))))</f>
        <v>0</v>
      </c>
      <c r="AA24" s="56">
        <v>250</v>
      </c>
      <c r="AB24" s="55">
        <f>IF(AA24="",0,IF(AA24&lt;$X$2,0,IF(AA24&lt;=$Z$2,($AB$2*(AA24-$Z$2)+200))))</f>
        <v>24.36260623229461</v>
      </c>
      <c r="AC24" s="56"/>
      <c r="AD24" s="55">
        <f>IF(AC24="",0,IF(AC24&lt;$X$2,0,IF(AC24&lt;=$Z$2,($AB$2*(AC24-$Z$2)+200))))</f>
        <v>0</v>
      </c>
      <c r="AE24" s="56"/>
      <c r="AF24" s="55">
        <f>IF(AE24="",0,IF(AE24&lt;$X$2,0,IF(AE24&lt;=$Z$2,($AB$2*(AE24-$Z$2)+200))))</f>
        <v>0</v>
      </c>
      <c r="AG24" s="56"/>
      <c r="AH24" s="55">
        <f>IF(AG24="",0,IF(AG24&lt;$X$2,0,IF(AG24&lt;=$Z$2,($AB$2*(AG24-$Z$2)+200))))</f>
        <v>0</v>
      </c>
      <c r="AI24" s="56"/>
      <c r="AJ24" s="55">
        <f>IF(AI24="",0,IF(AI24&lt;$X$2,0,IF(AI24&lt;=$Z$2,($AB$2*(AI24-$Z$2)+200))))</f>
        <v>0</v>
      </c>
      <c r="AK24" s="56"/>
      <c r="AL24" s="55">
        <f>IF(AK24="",0,IF(AK24&lt;$X$2,0,IF(AK24&lt;=$Z$2,($AB$2*(AK24-$Z$2)+200))))</f>
        <v>0</v>
      </c>
      <c r="AM24" s="55">
        <f>SUM(Z24,AB24,AD24,AF24,AH24,AJ24)-MIN(Z24,AB24,AD24,AF24,AH24,AJ24)</f>
        <v>24.36260623229461</v>
      </c>
      <c r="AN24" s="55">
        <f>AM24+AL24</f>
        <v>24.36260623229461</v>
      </c>
    </row>
    <row r="25" spans="22:60" x14ac:dyDescent="0.25">
      <c r="V25" s="7"/>
      <c r="W25" s="7"/>
      <c r="X25" s="7"/>
      <c r="Y25" s="7"/>
      <c r="Z25" s="55">
        <f t="shared" ref="Z25:Z27" si="18">IF(Y25="",0,IF(Y25&lt;$X$2,0,IF(Y25&lt;=$Z$2,($AB$2*(Y25-$Z$2)+200))))</f>
        <v>0</v>
      </c>
      <c r="AA25" s="7"/>
      <c r="AB25" s="55">
        <f t="shared" ref="AB25:AB27" si="19">IF(AA25="",0,IF(AA25&lt;$X$2,0,IF(AA25&lt;=$Z$2,($AB$2*(AA25-$Z$2)+200))))</f>
        <v>0</v>
      </c>
      <c r="AC25" s="7"/>
      <c r="AD25" s="55">
        <f t="shared" ref="AD25:AD27" si="20">IF(AC25="",0,IF(AC25&lt;$X$2,0,IF(AC25&lt;=$Z$2,($AB$2*(AC25-$Z$2)+200))))</f>
        <v>0</v>
      </c>
      <c r="AE25" s="7"/>
      <c r="AF25" s="55">
        <f t="shared" ref="AF25:AF27" si="21">IF(AE25="",0,IF(AE25&lt;$X$2,0,IF(AE25&lt;=$Z$2,($AB$2*(AE25-$Z$2)+200))))</f>
        <v>0</v>
      </c>
      <c r="AG25" s="7"/>
      <c r="AH25" s="55">
        <f t="shared" ref="AH25:AH27" si="22">IF(AG25="",0,IF(AG25&lt;$X$2,0,IF(AG25&lt;=$Z$2,($AB$2*(AG25-$Z$2)+200))))</f>
        <v>0</v>
      </c>
      <c r="AI25" s="7"/>
      <c r="AJ25" s="55">
        <f t="shared" ref="AJ25:AJ27" si="23">IF(AI25="",0,IF(AI25&lt;$X$2,0,IF(AI25&lt;=$Z$2,($AB$2*(AI25-$Z$2)+200))))</f>
        <v>0</v>
      </c>
      <c r="AK25" s="7"/>
      <c r="AL25" s="55">
        <f t="shared" ref="AL25:AL27" si="24">IF(AK25="",0,IF(AK25&lt;$X$2,0,IF(AK25&lt;=$Z$2,($AB$2*(AK25-$Z$2)+200))))</f>
        <v>0</v>
      </c>
      <c r="AM25" s="55">
        <f t="shared" ref="AM25:AM27" si="25">SUM(Z25,AB25,AD25,AF25,AH25,AJ25)-MIN(Z25,AB25,AD25,AF25,AH25,AJ25)</f>
        <v>0</v>
      </c>
      <c r="AN25" s="55">
        <f t="shared" ref="AN25:AN27" si="26">AM25+AL25</f>
        <v>0</v>
      </c>
    </row>
    <row r="26" spans="22:60" x14ac:dyDescent="0.25">
      <c r="V26" s="7"/>
      <c r="W26" s="7"/>
      <c r="X26" s="7"/>
      <c r="Y26" s="7"/>
      <c r="Z26" s="55">
        <f t="shared" si="18"/>
        <v>0</v>
      </c>
      <c r="AA26" s="7"/>
      <c r="AB26" s="55">
        <f t="shared" si="19"/>
        <v>0</v>
      </c>
      <c r="AC26" s="7"/>
      <c r="AD26" s="55">
        <f t="shared" si="20"/>
        <v>0</v>
      </c>
      <c r="AE26" s="7"/>
      <c r="AF26" s="55">
        <f t="shared" si="21"/>
        <v>0</v>
      </c>
      <c r="AG26" s="7"/>
      <c r="AH26" s="55">
        <f t="shared" si="22"/>
        <v>0</v>
      </c>
      <c r="AI26" s="7"/>
      <c r="AJ26" s="55">
        <f t="shared" si="23"/>
        <v>0</v>
      </c>
      <c r="AK26" s="7"/>
      <c r="AL26" s="55">
        <f t="shared" si="24"/>
        <v>0</v>
      </c>
      <c r="AM26" s="55">
        <f t="shared" si="25"/>
        <v>0</v>
      </c>
      <c r="AN26" s="55">
        <f t="shared" si="26"/>
        <v>0</v>
      </c>
    </row>
    <row r="27" spans="22:60" x14ac:dyDescent="0.25">
      <c r="V27" s="7"/>
      <c r="W27" s="7"/>
      <c r="X27" s="7"/>
      <c r="Y27" s="7"/>
      <c r="Z27" s="55">
        <f t="shared" si="18"/>
        <v>0</v>
      </c>
      <c r="AA27" s="7"/>
      <c r="AB27" s="55">
        <f t="shared" si="19"/>
        <v>0</v>
      </c>
      <c r="AC27" s="7"/>
      <c r="AD27" s="55">
        <f t="shared" si="20"/>
        <v>0</v>
      </c>
      <c r="AE27" s="7"/>
      <c r="AF27" s="55">
        <f t="shared" si="21"/>
        <v>0</v>
      </c>
      <c r="AG27" s="7"/>
      <c r="AH27" s="55">
        <f t="shared" si="22"/>
        <v>0</v>
      </c>
      <c r="AI27" s="7"/>
      <c r="AJ27" s="55">
        <f t="shared" si="23"/>
        <v>0</v>
      </c>
      <c r="AK27" s="7"/>
      <c r="AL27" s="55">
        <f t="shared" si="24"/>
        <v>0</v>
      </c>
      <c r="AM27" s="55">
        <f t="shared" si="25"/>
        <v>0</v>
      </c>
      <c r="AN27" s="55">
        <f t="shared" si="26"/>
        <v>0</v>
      </c>
    </row>
  </sheetData>
  <sortState xmlns:xlrd2="http://schemas.microsoft.com/office/spreadsheetml/2017/richdata2" ref="AP7:BH19">
    <sortCondition descending="1" ref="BG7:BG19"/>
  </sortState>
  <pageMargins left="0.25" right="0.25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H18"/>
  <sheetViews>
    <sheetView workbookViewId="0">
      <selection activeCell="A3" sqref="A3"/>
    </sheetView>
  </sheetViews>
  <sheetFormatPr defaultRowHeight="15" x14ac:dyDescent="0.25"/>
  <cols>
    <col min="1" max="1" width="11.140625" bestFit="1" customWidth="1"/>
    <col min="5" max="5" width="9" bestFit="1" customWidth="1"/>
    <col min="6" max="6" width="4" bestFit="1" customWidth="1"/>
    <col min="7" max="7" width="6.28515625" bestFit="1" customWidth="1"/>
    <col min="8" max="8" width="5.5703125" bestFit="1" customWidth="1"/>
    <col min="9" max="9" width="6.28515625" bestFit="1" customWidth="1"/>
    <col min="10" max="10" width="4" bestFit="1" customWidth="1"/>
    <col min="11" max="11" width="6.28515625" bestFit="1" customWidth="1"/>
    <col min="12" max="12" width="3.85546875" bestFit="1" customWidth="1"/>
    <col min="13" max="13" width="6.28515625" bestFit="1" customWidth="1"/>
    <col min="14" max="14" width="3.85546875" bestFit="1" customWidth="1"/>
    <col min="15" max="15" width="6.28515625" bestFit="1" customWidth="1"/>
    <col min="16" max="16" width="3.85546875" bestFit="1" customWidth="1"/>
    <col min="17" max="17" width="6.28515625" bestFit="1" customWidth="1"/>
    <col min="18" max="18" width="3.85546875" bestFit="1" customWidth="1"/>
    <col min="19" max="19" width="5.140625" bestFit="1" customWidth="1"/>
    <col min="20" max="20" width="5.28515625" bestFit="1" customWidth="1"/>
    <col min="21" max="21" width="5.7109375" customWidth="1"/>
    <col min="23" max="23" width="12.7109375" customWidth="1"/>
    <col min="24" max="24" width="9.5703125" bestFit="1" customWidth="1"/>
    <col min="25" max="25" width="9" bestFit="1" customWidth="1"/>
    <col min="26" max="26" width="4" bestFit="1" customWidth="1"/>
    <col min="27" max="27" width="6.28515625" bestFit="1" customWidth="1"/>
    <col min="28" max="28" width="5.5703125" bestFit="1" customWidth="1"/>
    <col min="29" max="29" width="6.28515625" bestFit="1" customWidth="1"/>
    <col min="30" max="30" width="3.85546875" bestFit="1" customWidth="1"/>
    <col min="31" max="31" width="6.28515625" bestFit="1" customWidth="1"/>
    <col min="32" max="32" width="3.85546875" bestFit="1" customWidth="1"/>
    <col min="33" max="33" width="6.28515625" bestFit="1" customWidth="1"/>
    <col min="34" max="34" width="3.85546875" bestFit="1" customWidth="1"/>
    <col min="35" max="35" width="6.28515625" bestFit="1" customWidth="1"/>
    <col min="36" max="36" width="3.85546875" bestFit="1" customWidth="1"/>
    <col min="37" max="37" width="6.28515625" bestFit="1" customWidth="1"/>
    <col min="38" max="38" width="3.85546875" bestFit="1" customWidth="1"/>
    <col min="39" max="39" width="5.140625" bestFit="1" customWidth="1"/>
    <col min="40" max="40" width="5.28515625" bestFit="1" customWidth="1"/>
    <col min="41" max="41" width="6.42578125" customWidth="1"/>
    <col min="45" max="45" width="9" bestFit="1" customWidth="1"/>
    <col min="46" max="46" width="4" bestFit="1" customWidth="1"/>
    <col min="47" max="47" width="6.28515625" bestFit="1" customWidth="1"/>
    <col min="48" max="48" width="5.5703125" bestFit="1" customWidth="1"/>
    <col min="49" max="49" width="6.28515625" bestFit="1" customWidth="1"/>
    <col min="50" max="50" width="4" bestFit="1" customWidth="1"/>
    <col min="51" max="51" width="6.28515625" bestFit="1" customWidth="1"/>
    <col min="52" max="52" width="3.85546875" bestFit="1" customWidth="1"/>
    <col min="53" max="53" width="6.28515625" bestFit="1" customWidth="1"/>
    <col min="54" max="54" width="3.85546875" bestFit="1" customWidth="1"/>
    <col min="55" max="55" width="6.28515625" bestFit="1" customWidth="1"/>
    <col min="56" max="56" width="3.85546875" bestFit="1" customWidth="1"/>
    <col min="57" max="57" width="6.285156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0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s="19" customFormat="1" x14ac:dyDescent="0.25">
      <c r="A2" s="61" t="s">
        <v>240</v>
      </c>
      <c r="B2" s="60"/>
      <c r="C2" s="60" t="s">
        <v>258</v>
      </c>
      <c r="D2" s="60">
        <v>72</v>
      </c>
      <c r="E2" s="60" t="s">
        <v>356</v>
      </c>
      <c r="F2" s="60">
        <v>193</v>
      </c>
      <c r="G2" s="60" t="s">
        <v>250</v>
      </c>
      <c r="H2" s="76">
        <f>200/(F2-D2)</f>
        <v>1.6528925619834711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 t="s">
        <v>258</v>
      </c>
      <c r="X2" s="60">
        <v>66</v>
      </c>
      <c r="Y2" s="60" t="s">
        <v>356</v>
      </c>
      <c r="Z2" s="60">
        <v>176</v>
      </c>
      <c r="AA2" s="60" t="s">
        <v>250</v>
      </c>
      <c r="AB2" s="76">
        <f>200/(Z2-X2)</f>
        <v>1.8181818181818181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 t="s">
        <v>258</v>
      </c>
      <c r="AR2" s="60">
        <v>58</v>
      </c>
      <c r="AS2" s="60" t="s">
        <v>356</v>
      </c>
      <c r="AT2" s="60">
        <v>155</v>
      </c>
      <c r="AU2" s="60" t="s">
        <v>250</v>
      </c>
      <c r="AV2" s="76">
        <f>200/(AT2-AR2)</f>
        <v>2.0618556701030926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19" customFormat="1" x14ac:dyDescent="0.25"/>
    <row r="4" spans="1:60" s="19" customFormat="1" x14ac:dyDescent="0.25">
      <c r="B4" s="19" t="s">
        <v>96</v>
      </c>
      <c r="C4" s="19" t="s">
        <v>247</v>
      </c>
      <c r="D4" s="19" t="s">
        <v>237</v>
      </c>
      <c r="V4" s="19" t="s">
        <v>96</v>
      </c>
      <c r="W4" s="19" t="s">
        <v>247</v>
      </c>
      <c r="X4" s="19" t="s">
        <v>355</v>
      </c>
      <c r="AP4" s="19" t="s">
        <v>96</v>
      </c>
      <c r="AQ4" s="19" t="s">
        <v>247</v>
      </c>
      <c r="AR4" s="19" t="s">
        <v>238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F5" s="19" t="s">
        <v>241</v>
      </c>
      <c r="G5" s="19" t="s">
        <v>8</v>
      </c>
      <c r="H5" s="19" t="s">
        <v>241</v>
      </c>
      <c r="I5" s="19" t="s">
        <v>8</v>
      </c>
      <c r="J5" s="19" t="s">
        <v>241</v>
      </c>
      <c r="K5" s="19" t="s">
        <v>8</v>
      </c>
      <c r="L5" s="19" t="s">
        <v>241</v>
      </c>
      <c r="M5" s="19" t="s">
        <v>8</v>
      </c>
      <c r="N5" s="19" t="s">
        <v>241</v>
      </c>
      <c r="O5" s="19" t="s">
        <v>8</v>
      </c>
      <c r="P5" s="19" t="s">
        <v>241</v>
      </c>
      <c r="Q5" s="19" t="s">
        <v>8</v>
      </c>
      <c r="R5" s="19" t="s">
        <v>241</v>
      </c>
      <c r="S5" s="19" t="s">
        <v>259</v>
      </c>
      <c r="T5" s="19" t="s">
        <v>357</v>
      </c>
      <c r="V5" s="19" t="s">
        <v>5</v>
      </c>
      <c r="W5" s="19" t="s">
        <v>6</v>
      </c>
      <c r="X5" s="19" t="s">
        <v>7</v>
      </c>
      <c r="Y5" s="19" t="s">
        <v>8</v>
      </c>
      <c r="Z5" s="19" t="s">
        <v>241</v>
      </c>
      <c r="AA5" s="19" t="s">
        <v>8</v>
      </c>
      <c r="AB5" s="19" t="s">
        <v>241</v>
      </c>
      <c r="AC5" s="19" t="s">
        <v>8</v>
      </c>
      <c r="AD5" s="19" t="s">
        <v>241</v>
      </c>
      <c r="AE5" s="19" t="s">
        <v>8</v>
      </c>
      <c r="AF5" s="19" t="s">
        <v>241</v>
      </c>
      <c r="AG5" s="19" t="s">
        <v>8</v>
      </c>
      <c r="AH5" s="19" t="s">
        <v>241</v>
      </c>
      <c r="AI5" s="19" t="s">
        <v>8</v>
      </c>
      <c r="AJ5" s="19" t="s">
        <v>241</v>
      </c>
      <c r="AK5" s="19" t="s">
        <v>8</v>
      </c>
      <c r="AL5" s="19" t="s">
        <v>241</v>
      </c>
      <c r="AM5" s="19" t="s">
        <v>259</v>
      </c>
      <c r="AN5" s="19" t="s">
        <v>357</v>
      </c>
      <c r="AP5" s="19" t="s">
        <v>5</v>
      </c>
      <c r="AQ5" s="19" t="s">
        <v>6</v>
      </c>
      <c r="AR5" s="19" t="s">
        <v>7</v>
      </c>
      <c r="AS5" s="19" t="s">
        <v>8</v>
      </c>
      <c r="AT5" s="19" t="s">
        <v>241</v>
      </c>
      <c r="AU5" s="19" t="s">
        <v>8</v>
      </c>
      <c r="AV5" s="19" t="s">
        <v>241</v>
      </c>
      <c r="AW5" s="19" t="s">
        <v>8</v>
      </c>
      <c r="AX5" s="19" t="s">
        <v>241</v>
      </c>
      <c r="AY5" s="19" t="s">
        <v>8</v>
      </c>
      <c r="AZ5" s="19" t="s">
        <v>241</v>
      </c>
      <c r="BA5" s="19" t="s">
        <v>8</v>
      </c>
      <c r="BB5" s="19" t="s">
        <v>241</v>
      </c>
      <c r="BC5" s="19" t="s">
        <v>8</v>
      </c>
      <c r="BD5" s="19" t="s">
        <v>241</v>
      </c>
      <c r="BE5" s="19" t="s">
        <v>8</v>
      </c>
      <c r="BF5" s="19" t="s">
        <v>241</v>
      </c>
      <c r="BG5" s="19" t="s">
        <v>259</v>
      </c>
      <c r="BH5" s="19" t="s">
        <v>357</v>
      </c>
    </row>
    <row r="6" spans="1:60" s="19" customFormat="1" x14ac:dyDescent="0.25">
      <c r="E6" s="19" t="s">
        <v>251</v>
      </c>
      <c r="G6" s="19" t="s">
        <v>252</v>
      </c>
      <c r="I6" s="19" t="s">
        <v>253</v>
      </c>
      <c r="K6" s="19" t="s">
        <v>254</v>
      </c>
      <c r="M6" s="19" t="s">
        <v>255</v>
      </c>
      <c r="O6" s="19" t="s">
        <v>256</v>
      </c>
      <c r="Q6" s="19" t="s">
        <v>378</v>
      </c>
      <c r="Y6" s="19" t="s">
        <v>251</v>
      </c>
      <c r="AA6" s="19" t="s">
        <v>252</v>
      </c>
      <c r="AC6" s="19" t="s">
        <v>253</v>
      </c>
      <c r="AE6" s="19" t="s">
        <v>254</v>
      </c>
      <c r="AG6" s="19" t="s">
        <v>255</v>
      </c>
      <c r="AI6" s="19" t="s">
        <v>256</v>
      </c>
      <c r="AK6" s="19" t="s">
        <v>378</v>
      </c>
      <c r="AS6" s="19" t="s">
        <v>251</v>
      </c>
      <c r="AU6" s="19" t="s">
        <v>252</v>
      </c>
      <c r="AW6" s="19" t="s">
        <v>253</v>
      </c>
      <c r="AY6" s="19" t="s">
        <v>254</v>
      </c>
      <c r="BA6" s="19" t="s">
        <v>255</v>
      </c>
      <c r="BC6" s="19" t="s">
        <v>256</v>
      </c>
      <c r="BE6" s="19" t="s">
        <v>378</v>
      </c>
    </row>
    <row r="7" spans="1:60" s="19" customFormat="1" x14ac:dyDescent="0.25">
      <c r="B7" s="7" t="s">
        <v>187</v>
      </c>
      <c r="C7" s="7" t="s">
        <v>151</v>
      </c>
      <c r="D7" s="7" t="s">
        <v>28</v>
      </c>
      <c r="E7" s="7"/>
      <c r="F7" s="21">
        <f>IF(E7="",0,IF(E7&lt;$D$2,0,IF(E7&lt;=$F$2,($H$2*(E7-$D$2)))))</f>
        <v>0</v>
      </c>
      <c r="G7" s="7">
        <v>140</v>
      </c>
      <c r="H7" s="21">
        <f>IF(G7="",0,IF(G7&lt;$D$2,0,IF(G7&lt;=$F$2,($H$2*(G7-$D$2)))))</f>
        <v>112.39669421487604</v>
      </c>
      <c r="I7" s="7">
        <v>150</v>
      </c>
      <c r="J7" s="21">
        <f>IF(I7="",0,IF(I7&lt;$D$2,0,IF(I7&lt;=$F$2,($H$2*(I7-$D$2)))))</f>
        <v>128.92561983471074</v>
      </c>
      <c r="K7" s="7">
        <v>150</v>
      </c>
      <c r="L7" s="21">
        <f>IF(K7="",0,IF(K7&lt;$D$2,0,IF(K7&lt;=$F$2,($H$2*(K7-$D$2)))))</f>
        <v>128.92561983471074</v>
      </c>
      <c r="M7" s="7">
        <v>145</v>
      </c>
      <c r="N7" s="21">
        <f>IF(M7="",0,IF(M7&lt;$D$2,0,IF(M7&lt;=$F$2,($H$2*(M7-$D$2)))))</f>
        <v>120.6611570247934</v>
      </c>
      <c r="O7" s="7"/>
      <c r="P7" s="21">
        <f>IF(O7="",0,IF(O7&lt;$D$2,0,IF(O7&lt;=$F$2,($H$2*(O7-$D$2)))))</f>
        <v>0</v>
      </c>
      <c r="Q7" s="7"/>
      <c r="R7" s="21">
        <f>IF(Q7="",0,IF(Q7&lt;$D$2,0,IF(Q7&lt;=$F$2,($H$2*(Q7-$D$2)))))</f>
        <v>0</v>
      </c>
      <c r="S7" s="21">
        <f>SUM(F7,H7,J7,L7,N7,P7)-MIN(F7,H7,L7,N7,P7)</f>
        <v>490.90909090909093</v>
      </c>
      <c r="T7" s="21">
        <f>S7+R7</f>
        <v>490.90909090909093</v>
      </c>
      <c r="V7" s="56" t="s">
        <v>167</v>
      </c>
      <c r="W7" s="56" t="s">
        <v>168</v>
      </c>
      <c r="X7" s="56" t="s">
        <v>28</v>
      </c>
      <c r="Y7" s="56">
        <v>115</v>
      </c>
      <c r="Z7" s="55">
        <f>IF(Y7="",0,IF(Y7&lt;$X$2,0,IF(Y7&lt;=$Z$2,($AB$2*(Y7-$X$2)))))</f>
        <v>89.090909090909093</v>
      </c>
      <c r="AA7" s="56">
        <v>115</v>
      </c>
      <c r="AB7" s="55">
        <f>IF(AA7="",0,IF(AA7&lt;$X$2,0,IF(AA7&lt;=$Z$2,($AB$2*(AA7-$X$2)))))</f>
        <v>89.090909090909093</v>
      </c>
      <c r="AC7" s="56">
        <v>120</v>
      </c>
      <c r="AD7" s="55">
        <f>IF(AC7="",0,IF(AC7&lt;$X$2,0,IF(AC7&lt;=$Z$2,($AB$2*(AC7-$X$2)))))</f>
        <v>98.181818181818173</v>
      </c>
      <c r="AE7" s="56">
        <v>115</v>
      </c>
      <c r="AF7" s="55">
        <f>IF(AE7="",0,IF(AE7&lt;$X$2,0,IF(AE7&lt;=$Z$2,($AB$2*(AE7-$X$2)))))</f>
        <v>89.090909090909093</v>
      </c>
      <c r="AG7" s="56">
        <v>115</v>
      </c>
      <c r="AH7" s="55">
        <f>IF(AG7="",0,IF(AG7&lt;$X$2,0,IF(AG7&lt;=$Z$2,($AB$2*(AG7-$X$2)))))</f>
        <v>89.090909090909093</v>
      </c>
      <c r="AI7" s="56"/>
      <c r="AJ7" s="55">
        <f>IF(AI7="",0,IF(AI7&lt;$X$2,0,IF(AI7&lt;=$Z$2,($AB$2*(AI7-$X$2)))))</f>
        <v>0</v>
      </c>
      <c r="AK7" s="56"/>
      <c r="AL7" s="55">
        <f>IF(AK7="",0,IF(AK7&lt;$X$2,0,IF(AK7&lt;=$Z$2,($AB$2*(AK7-$X$2)))))</f>
        <v>0</v>
      </c>
      <c r="AM7" s="55">
        <f>SUM(Z7,AB7,AD7,AF7,AH7,AJ7)-MIN(Z7,AB7,AD7,AF7,AH7,AJ7)</f>
        <v>454.54545454545462</v>
      </c>
      <c r="AN7" s="55">
        <f>AM7+AL7</f>
        <v>454.54545454545462</v>
      </c>
      <c r="AP7" s="56" t="s">
        <v>130</v>
      </c>
      <c r="AQ7" s="56" t="s">
        <v>131</v>
      </c>
      <c r="AR7" s="56" t="s">
        <v>28</v>
      </c>
      <c r="AS7" s="56">
        <v>110</v>
      </c>
      <c r="AT7" s="55">
        <f t="shared" ref="AT7:AT12" si="0">IF(AS7="",0,IF(AS7&lt;$AR$2,0,IF(AS7&lt;=$AT$2,($AV$2*(AS7-$AR$2)))))</f>
        <v>107.21649484536081</v>
      </c>
      <c r="AU7" s="56">
        <v>110</v>
      </c>
      <c r="AV7" s="55">
        <f t="shared" ref="AV7:AV12" si="1">IF(AU7="",0,IF(AU7&lt;$AR$2,0,IF(AU7&lt;=$AT$2,($AV$2*(AU7-$AR$2)))))</f>
        <v>107.21649484536081</v>
      </c>
      <c r="AW7" s="56">
        <v>110</v>
      </c>
      <c r="AX7" s="55">
        <f t="shared" ref="AX7:AX12" si="2">IF(AW7="",0,IF(AW7&lt;$AR$2,0,IF(AW7&lt;=$AT$2,($AV$2*(AW7-$AR$2)))))</f>
        <v>107.21649484536081</v>
      </c>
      <c r="AY7" s="56">
        <v>125</v>
      </c>
      <c r="AZ7" s="55">
        <f t="shared" ref="AZ7:AZ12" si="3">IF(AY7="",0,IF(AY7&lt;$AR$2,0,IF(AY7&lt;=$AT$2,($AV$2*(AY7-$AR$2)))))</f>
        <v>138.14432989690721</v>
      </c>
      <c r="BA7" s="56">
        <v>105</v>
      </c>
      <c r="BB7" s="55">
        <f t="shared" ref="BB7:BB12" si="4">IF(BA7="",0,IF(BA7&lt;$AR$2,0,IF(BA7&lt;=$AT$2,($AV$2*(BA7-$AR$2)))))</f>
        <v>96.907216494845358</v>
      </c>
      <c r="BC7" s="56"/>
      <c r="BD7" s="55">
        <f t="shared" ref="BD7:BD12" si="5">IF(BC7="",0,IF(BC7&lt;$AR$2,0,IF(BC7&lt;=$AT$2,($AV$2*(BC7-$AR$2)))))</f>
        <v>0</v>
      </c>
      <c r="BE7" s="56"/>
      <c r="BF7" s="55">
        <f t="shared" ref="BF7:BF12" si="6">IF(BE7="",0,IF(BE7&lt;$AR$2,0,IF(BE7&lt;=$AT$2,($AV$2*(BE7-$AR$2)))))</f>
        <v>0</v>
      </c>
      <c r="BG7" s="55">
        <f t="shared" ref="BG7:BG12" si="7">SUM(AT7,AV7,AX7,AZ7,BB7,BD7)-MIN(AT7,AV7,AX7,AZ7,BB7,BD7)</f>
        <v>556.70103092783506</v>
      </c>
      <c r="BH7" s="55">
        <f t="shared" ref="BH7:BH12" si="8">BG7+BF7</f>
        <v>556.70103092783506</v>
      </c>
    </row>
    <row r="8" spans="1:60" s="19" customFormat="1" x14ac:dyDescent="0.25">
      <c r="B8" s="7" t="s">
        <v>148</v>
      </c>
      <c r="C8" s="7" t="s">
        <v>149</v>
      </c>
      <c r="D8" s="7" t="s">
        <v>28</v>
      </c>
      <c r="E8" s="7"/>
      <c r="F8" s="21">
        <f t="shared" ref="F8:F11" si="9">IF(E8="",0,IF(E8&lt;$D$2,0,IF(E8&lt;=$F$2,($H$2*(E8-$D$2)))))</f>
        <v>0</v>
      </c>
      <c r="G8" s="7">
        <v>125</v>
      </c>
      <c r="H8" s="21">
        <f t="shared" ref="H8:H11" si="10">IF(G8="",0,IF(G8&lt;$D$2,0,IF(G8&lt;=$F$2,($H$2*(G8-$D$2)))))</f>
        <v>87.603305785123965</v>
      </c>
      <c r="I8" s="7">
        <v>125</v>
      </c>
      <c r="J8" s="21">
        <f t="shared" ref="J8:J11" si="11">IF(I8="",0,IF(I8&lt;$D$2,0,IF(I8&lt;=$F$2,($H$2*(I8-$D$2)))))</f>
        <v>87.603305785123965</v>
      </c>
      <c r="K8" s="7">
        <v>120</v>
      </c>
      <c r="L8" s="21">
        <f t="shared" ref="L8:L11" si="12">IF(K8="",0,IF(K8&lt;$D$2,0,IF(K8&lt;=$F$2,($H$2*(K8-$D$2)))))</f>
        <v>79.338842975206617</v>
      </c>
      <c r="M8" s="7">
        <v>115</v>
      </c>
      <c r="N8" s="21">
        <f t="shared" ref="N8:N11" si="13">IF(M8="",0,IF(M8&lt;$D$2,0,IF(M8&lt;=$F$2,($H$2*(M8-$D$2)))))</f>
        <v>71.074380165289256</v>
      </c>
      <c r="O8" s="7"/>
      <c r="P8" s="21">
        <f t="shared" ref="P8:P11" si="14">IF(O8="",0,IF(O8&lt;$D$2,0,IF(O8&lt;=$F$2,($H$2*(O8-$D$2)))))</f>
        <v>0</v>
      </c>
      <c r="Q8" s="7"/>
      <c r="R8" s="21">
        <f t="shared" ref="R8:R11" si="15">IF(Q8="",0,IF(Q8&lt;$D$2,0,IF(Q8&lt;=$F$2,($H$2*(Q8-$D$2)))))</f>
        <v>0</v>
      </c>
      <c r="S8" s="21">
        <f t="shared" ref="S8:S11" si="16">SUM(F8,H8,J8,L8,N8,P8)-MIN(F8,H8,L8,N8,P8)</f>
        <v>325.61983471074382</v>
      </c>
      <c r="T8" s="21">
        <f t="shared" ref="T8:T11" si="17">S8+R8</f>
        <v>325.61983471074382</v>
      </c>
      <c r="V8" s="56" t="s">
        <v>126</v>
      </c>
      <c r="W8" s="56" t="s">
        <v>174</v>
      </c>
      <c r="X8" s="56" t="s">
        <v>28</v>
      </c>
      <c r="Y8" s="56">
        <v>105</v>
      </c>
      <c r="Z8" s="55">
        <f>IF(Y8="",0,IF(Y8&lt;$X$2,0,IF(Y8&lt;=$Z$2,($AB$2*(Y8-$X$2)))))</f>
        <v>70.909090909090907</v>
      </c>
      <c r="AA8" s="56">
        <v>100</v>
      </c>
      <c r="AB8" s="55">
        <f>IF(AA8="",0,IF(AA8&lt;$X$2,0,IF(AA8&lt;=$Z$2,($AB$2*(AA8-$X$2)))))</f>
        <v>61.818181818181813</v>
      </c>
      <c r="AC8" s="56">
        <v>100</v>
      </c>
      <c r="AD8" s="55">
        <f>IF(AC8="",0,IF(AC8&lt;$X$2,0,IF(AC8&lt;=$Z$2,($AB$2*(AC8-$X$2)))))</f>
        <v>61.818181818181813</v>
      </c>
      <c r="AE8" s="56"/>
      <c r="AF8" s="55">
        <f>IF(AE8="",0,IF(AE8&lt;$X$2,0,IF(AE8&lt;=$Z$2,($AB$2*(AE8-$X$2)))))</f>
        <v>0</v>
      </c>
      <c r="AG8" s="56">
        <v>110</v>
      </c>
      <c r="AH8" s="55">
        <f>IF(AG8="",0,IF(AG8&lt;$X$2,0,IF(AG8&lt;=$Z$2,($AB$2*(AG8-$X$2)))))</f>
        <v>80</v>
      </c>
      <c r="AI8" s="56"/>
      <c r="AJ8" s="55">
        <f>IF(AI8="",0,IF(AI8&lt;$X$2,0,IF(AI8&lt;=$Z$2,($AB$2*(AI8-$X$2)))))</f>
        <v>0</v>
      </c>
      <c r="AK8" s="56"/>
      <c r="AL8" s="55">
        <f>IF(AK8="",0,IF(AK8&lt;$X$2,0,IF(AK8&lt;=$Z$2,($AB$2*(AK8-$X$2)))))</f>
        <v>0</v>
      </c>
      <c r="AM8" s="55">
        <f>SUM(Z8,AB8,AD8,AF8,AH8,AJ8)-MIN(Z8,AB8,AD8,AF8,AH8,AJ8)</f>
        <v>274.5454545454545</v>
      </c>
      <c r="AN8" s="55">
        <f>AM8+AL8</f>
        <v>274.5454545454545</v>
      </c>
      <c r="AP8" s="56" t="s">
        <v>136</v>
      </c>
      <c r="AQ8" s="56" t="s">
        <v>137</v>
      </c>
      <c r="AR8" s="56" t="s">
        <v>28</v>
      </c>
      <c r="AS8" s="56">
        <v>100</v>
      </c>
      <c r="AT8" s="55">
        <f t="shared" si="0"/>
        <v>86.597938144329888</v>
      </c>
      <c r="AU8" s="56">
        <v>95</v>
      </c>
      <c r="AV8" s="55">
        <f t="shared" si="1"/>
        <v>76.288659793814418</v>
      </c>
      <c r="AW8" s="56">
        <v>105</v>
      </c>
      <c r="AX8" s="55">
        <f t="shared" si="2"/>
        <v>96.907216494845358</v>
      </c>
      <c r="AY8" s="56">
        <v>110</v>
      </c>
      <c r="AZ8" s="55">
        <f t="shared" si="3"/>
        <v>107.21649484536081</v>
      </c>
      <c r="BA8" s="56">
        <v>110</v>
      </c>
      <c r="BB8" s="55">
        <f t="shared" si="4"/>
        <v>107.21649484536081</v>
      </c>
      <c r="BC8" s="56"/>
      <c r="BD8" s="55">
        <f t="shared" si="5"/>
        <v>0</v>
      </c>
      <c r="BE8" s="56"/>
      <c r="BF8" s="55">
        <f t="shared" si="6"/>
        <v>0</v>
      </c>
      <c r="BG8" s="55">
        <f t="shared" si="7"/>
        <v>474.22680412371119</v>
      </c>
      <c r="BH8" s="55">
        <f t="shared" si="8"/>
        <v>474.22680412371119</v>
      </c>
    </row>
    <row r="9" spans="1:60" s="19" customFormat="1" x14ac:dyDescent="0.25">
      <c r="B9" s="7" t="s">
        <v>215</v>
      </c>
      <c r="C9" s="7" t="s">
        <v>216</v>
      </c>
      <c r="D9" s="7" t="s">
        <v>17</v>
      </c>
      <c r="E9" s="7"/>
      <c r="F9" s="21">
        <f t="shared" si="9"/>
        <v>0</v>
      </c>
      <c r="G9" s="7">
        <v>110</v>
      </c>
      <c r="H9" s="21">
        <f t="shared" si="10"/>
        <v>62.809917355371901</v>
      </c>
      <c r="I9" s="7"/>
      <c r="J9" s="21">
        <f t="shared" si="11"/>
        <v>0</v>
      </c>
      <c r="K9" s="7"/>
      <c r="L9" s="21">
        <f t="shared" si="12"/>
        <v>0</v>
      </c>
      <c r="M9" s="7"/>
      <c r="N9" s="21">
        <f t="shared" si="13"/>
        <v>0</v>
      </c>
      <c r="O9" s="7"/>
      <c r="P9" s="21">
        <f t="shared" si="14"/>
        <v>0</v>
      </c>
      <c r="Q9" s="7"/>
      <c r="R9" s="21">
        <f t="shared" si="15"/>
        <v>0</v>
      </c>
      <c r="S9" s="21">
        <f t="shared" si="16"/>
        <v>62.809917355371901</v>
      </c>
      <c r="T9" s="21">
        <f t="shared" si="17"/>
        <v>62.809917355371901</v>
      </c>
      <c r="V9" s="56" t="s">
        <v>161</v>
      </c>
      <c r="W9" s="56" t="s">
        <v>162</v>
      </c>
      <c r="X9" s="56" t="s">
        <v>28</v>
      </c>
      <c r="Y9" s="56"/>
      <c r="Z9" s="55">
        <f>IF(Y9="",0,IF(Y9&lt;$X$2,0,IF(Y9&lt;=$Z$2,($AB$2*(Y9-$X$2)))))</f>
        <v>0</v>
      </c>
      <c r="AA9" s="56">
        <v>110</v>
      </c>
      <c r="AB9" s="55">
        <f>IF(AA9="",0,IF(AA9&lt;$X$2,0,IF(AA9&lt;=$Z$2,($AB$2*(AA9-$X$2)))))</f>
        <v>80</v>
      </c>
      <c r="AC9" s="56"/>
      <c r="AD9" s="55">
        <f>IF(AC9="",0,IF(AC9&lt;$X$2,0,IF(AC9&lt;=$Z$2,($AB$2*(AC9-$X$2)))))</f>
        <v>0</v>
      </c>
      <c r="AE9" s="56">
        <v>115</v>
      </c>
      <c r="AF9" s="55">
        <f>IF(AE9="",0,IF(AE9&lt;$X$2,0,IF(AE9&lt;=$Z$2,($AB$2*(AE9-$X$2)))))</f>
        <v>89.090909090909093</v>
      </c>
      <c r="AG9" s="56">
        <v>115</v>
      </c>
      <c r="AH9" s="55">
        <f>IF(AG9="",0,IF(AG9&lt;$X$2,0,IF(AG9&lt;=$Z$2,($AB$2*(AG9-$X$2)))))</f>
        <v>89.090909090909093</v>
      </c>
      <c r="AI9" s="56"/>
      <c r="AJ9" s="55">
        <f>IF(AI9="",0,IF(AI9&lt;$X$2,0,IF(AI9&lt;=$Z$2,($AB$2*(AI9-$X$2)))))</f>
        <v>0</v>
      </c>
      <c r="AK9" s="56"/>
      <c r="AL9" s="55">
        <f>IF(AK9="",0,IF(AK9&lt;$X$2,0,IF(AK9&lt;=$Z$2,($AB$2*(AK9-$X$2)))))</f>
        <v>0</v>
      </c>
      <c r="AM9" s="55">
        <f>SUM(Z9,AB9,AD9,AF9,AH9,AJ9)-MIN(Z9,AB9,AD9,AF9,AH9,AJ9)</f>
        <v>258.18181818181819</v>
      </c>
      <c r="AN9" s="55">
        <f>AM9+AL9</f>
        <v>258.18181818181819</v>
      </c>
      <c r="AP9" s="56" t="s">
        <v>144</v>
      </c>
      <c r="AQ9" s="56" t="s">
        <v>181</v>
      </c>
      <c r="AR9" s="56" t="s">
        <v>28</v>
      </c>
      <c r="AS9" s="56"/>
      <c r="AT9" s="55">
        <f t="shared" si="0"/>
        <v>0</v>
      </c>
      <c r="AU9" s="56">
        <v>115</v>
      </c>
      <c r="AV9" s="55">
        <f t="shared" si="1"/>
        <v>117.52577319587627</v>
      </c>
      <c r="AW9" s="56"/>
      <c r="AX9" s="55">
        <f t="shared" si="2"/>
        <v>0</v>
      </c>
      <c r="AY9" s="56">
        <v>110</v>
      </c>
      <c r="AZ9" s="55">
        <f t="shared" si="3"/>
        <v>107.21649484536081</v>
      </c>
      <c r="BA9" s="56">
        <v>110</v>
      </c>
      <c r="BB9" s="55">
        <f t="shared" si="4"/>
        <v>107.21649484536081</v>
      </c>
      <c r="BC9" s="56"/>
      <c r="BD9" s="55">
        <f t="shared" si="5"/>
        <v>0</v>
      </c>
      <c r="BE9" s="56"/>
      <c r="BF9" s="55">
        <f t="shared" si="6"/>
        <v>0</v>
      </c>
      <c r="BG9" s="55">
        <f t="shared" si="7"/>
        <v>331.95876288659792</v>
      </c>
      <c r="BH9" s="55">
        <f t="shared" si="8"/>
        <v>331.95876288659792</v>
      </c>
    </row>
    <row r="10" spans="1:60" s="19" customFormat="1" x14ac:dyDescent="0.25">
      <c r="B10" s="7" t="s">
        <v>134</v>
      </c>
      <c r="C10" s="7" t="s">
        <v>155</v>
      </c>
      <c r="D10" s="7" t="s">
        <v>17</v>
      </c>
      <c r="E10" s="7"/>
      <c r="F10" s="21">
        <f t="shared" si="9"/>
        <v>0</v>
      </c>
      <c r="G10" s="7">
        <v>105</v>
      </c>
      <c r="H10" s="21">
        <f t="shared" si="10"/>
        <v>54.545454545454547</v>
      </c>
      <c r="I10" s="7"/>
      <c r="J10" s="21">
        <f t="shared" si="11"/>
        <v>0</v>
      </c>
      <c r="K10" s="7"/>
      <c r="L10" s="21">
        <f t="shared" si="12"/>
        <v>0</v>
      </c>
      <c r="M10" s="7"/>
      <c r="N10" s="21">
        <f t="shared" si="13"/>
        <v>0</v>
      </c>
      <c r="O10" s="7"/>
      <c r="P10" s="21">
        <f t="shared" si="14"/>
        <v>0</v>
      </c>
      <c r="Q10" s="7"/>
      <c r="R10" s="21">
        <f t="shared" si="15"/>
        <v>0</v>
      </c>
      <c r="S10" s="21">
        <f t="shared" si="16"/>
        <v>54.545454545454547</v>
      </c>
      <c r="T10" s="21">
        <f t="shared" si="17"/>
        <v>54.545454545454547</v>
      </c>
      <c r="V10" s="56" t="s">
        <v>163</v>
      </c>
      <c r="W10" s="56" t="s">
        <v>147</v>
      </c>
      <c r="X10" s="56" t="s">
        <v>17</v>
      </c>
      <c r="Y10" s="56"/>
      <c r="Z10" s="55">
        <f>IF(Y10="",0,IF(Y10&lt;$X$2,0,IF(Y10&lt;=$Z$2,($AB$2*(Y10-$X$2)))))</f>
        <v>0</v>
      </c>
      <c r="AA10" s="56"/>
      <c r="AB10" s="55">
        <f>IF(AA10="",0,IF(AA10&lt;$X$2,0,IF(AA10&lt;=$Z$2,($AB$2*(AA10-$X$2)))))</f>
        <v>0</v>
      </c>
      <c r="AC10" s="56">
        <v>115</v>
      </c>
      <c r="AD10" s="55">
        <f>IF(AC10="",0,IF(AC10&lt;$X$2,0,IF(AC10&lt;=$Z$2,($AB$2*(AC10-$X$2)))))</f>
        <v>89.090909090909093</v>
      </c>
      <c r="AE10" s="56"/>
      <c r="AF10" s="55">
        <f>IF(AE10="",0,IF(AE10&lt;$X$2,0,IF(AE10&lt;=$Z$2,($AB$2*(AE10-$X$2)))))</f>
        <v>0</v>
      </c>
      <c r="AG10" s="56">
        <v>115</v>
      </c>
      <c r="AH10" s="55">
        <f>IF(AG10="",0,IF(AG10&lt;$X$2,0,IF(AG10&lt;=$Z$2,($AB$2*(AG10-$X$2)))))</f>
        <v>89.090909090909093</v>
      </c>
      <c r="AI10" s="56"/>
      <c r="AJ10" s="55">
        <f>IF(AI10="",0,IF(AI10&lt;$X$2,0,IF(AI10&lt;=$Z$2,($AB$2*(AI10-$X$2)))))</f>
        <v>0</v>
      </c>
      <c r="AK10" s="56"/>
      <c r="AL10" s="55">
        <f>IF(AK10="",0,IF(AK10&lt;$X$2,0,IF(AK10&lt;=$Z$2,($AB$2*(AK10-$X$2)))))</f>
        <v>0</v>
      </c>
      <c r="AM10" s="55">
        <f>SUM(Z10,AB10,AD10,AF10,AH10,AJ10)-MIN(Z10,AB10,AD10,AF10,AH10,AJ10)</f>
        <v>178.18181818181819</v>
      </c>
      <c r="AN10" s="55">
        <f>AM10+AL10</f>
        <v>178.18181818181819</v>
      </c>
      <c r="AP10" s="56" t="s">
        <v>203</v>
      </c>
      <c r="AQ10" s="56" t="s">
        <v>204</v>
      </c>
      <c r="AR10" s="56" t="s">
        <v>17</v>
      </c>
      <c r="AS10" s="56"/>
      <c r="AT10" s="55">
        <f t="shared" si="0"/>
        <v>0</v>
      </c>
      <c r="AU10" s="56"/>
      <c r="AV10" s="55">
        <f t="shared" si="1"/>
        <v>0</v>
      </c>
      <c r="AW10" s="56">
        <v>120</v>
      </c>
      <c r="AX10" s="55">
        <f t="shared" si="2"/>
        <v>127.83505154639174</v>
      </c>
      <c r="AY10" s="56"/>
      <c r="AZ10" s="55">
        <f t="shared" si="3"/>
        <v>0</v>
      </c>
      <c r="BA10" s="56"/>
      <c r="BB10" s="55">
        <f t="shared" si="4"/>
        <v>0</v>
      </c>
      <c r="BC10" s="56"/>
      <c r="BD10" s="55">
        <f t="shared" si="5"/>
        <v>0</v>
      </c>
      <c r="BE10" s="56"/>
      <c r="BF10" s="55">
        <f t="shared" si="6"/>
        <v>0</v>
      </c>
      <c r="BG10" s="55">
        <f t="shared" si="7"/>
        <v>127.83505154639174</v>
      </c>
      <c r="BH10" s="55">
        <f t="shared" si="8"/>
        <v>127.83505154639174</v>
      </c>
    </row>
    <row r="11" spans="1:60" s="19" customFormat="1" x14ac:dyDescent="0.25">
      <c r="B11" s="7"/>
      <c r="C11" s="7"/>
      <c r="D11" s="7"/>
      <c r="E11" s="7"/>
      <c r="F11" s="21">
        <f t="shared" si="9"/>
        <v>0</v>
      </c>
      <c r="G11" s="7"/>
      <c r="H11" s="21">
        <f t="shared" si="10"/>
        <v>0</v>
      </c>
      <c r="I11" s="7"/>
      <c r="J11" s="21">
        <f t="shared" si="11"/>
        <v>0</v>
      </c>
      <c r="K11" s="7"/>
      <c r="L11" s="21">
        <f t="shared" si="12"/>
        <v>0</v>
      </c>
      <c r="M11" s="7"/>
      <c r="N11" s="21">
        <f t="shared" si="13"/>
        <v>0</v>
      </c>
      <c r="O11" s="7"/>
      <c r="P11" s="21">
        <f t="shared" si="14"/>
        <v>0</v>
      </c>
      <c r="Q11" s="7"/>
      <c r="R11" s="21">
        <f t="shared" si="15"/>
        <v>0</v>
      </c>
      <c r="S11" s="21">
        <f t="shared" si="16"/>
        <v>0</v>
      </c>
      <c r="T11" s="21">
        <f t="shared" si="17"/>
        <v>0</v>
      </c>
      <c r="V11" s="56" t="s">
        <v>172</v>
      </c>
      <c r="W11" s="56" t="s">
        <v>173</v>
      </c>
      <c r="X11" s="56" t="s">
        <v>28</v>
      </c>
      <c r="Y11" s="56"/>
      <c r="Z11" s="55">
        <f>IF(Y11="",0,IF(Y11&lt;$X$2,0,IF(Y11&lt;=$Z$2,($AB$2*(Y11-$X$2)))))</f>
        <v>0</v>
      </c>
      <c r="AA11" s="56">
        <v>100</v>
      </c>
      <c r="AB11" s="55">
        <f>IF(AA11="",0,IF(AA11&lt;$X$2,0,IF(AA11&lt;=$Z$2,($AB$2*(AA11-$X$2)))))</f>
        <v>61.818181818181813</v>
      </c>
      <c r="AC11" s="56">
        <v>100</v>
      </c>
      <c r="AD11" s="55">
        <f>IF(AC11="",0,IF(AC11&lt;$X$2,0,IF(AC11&lt;=$Z$2,($AB$2*(AC11-$X$2)))))</f>
        <v>61.818181818181813</v>
      </c>
      <c r="AE11" s="56"/>
      <c r="AF11" s="55">
        <f>IF(AE11="",0,IF(AE11&lt;$X$2,0,IF(AE11&lt;=$Z$2,($AB$2*(AE11-$X$2)))))</f>
        <v>0</v>
      </c>
      <c r="AG11" s="56"/>
      <c r="AH11" s="55">
        <f>IF(AG11="",0,IF(AG11&lt;$X$2,0,IF(AG11&lt;=$Z$2,($AB$2*(AG11-$X$2)))))</f>
        <v>0</v>
      </c>
      <c r="AI11" s="56"/>
      <c r="AJ11" s="55">
        <f>IF(AI11="",0,IF(AI11&lt;$X$2,0,IF(AI11&lt;=$Z$2,($AB$2*(AI11-$X$2)))))</f>
        <v>0</v>
      </c>
      <c r="AK11" s="56"/>
      <c r="AL11" s="55">
        <f>IF(AK11="",0,IF(AK11&lt;$X$2,0,IF(AK11&lt;=$Z$2,($AB$2*(AK11-$X$2)))))</f>
        <v>0</v>
      </c>
      <c r="AM11" s="55">
        <f>SUM(Z11,AB11,AD11,AF11,AH11,AJ11)-MIN(Z11,AB11,AD11,AF11,AH11,AJ11)</f>
        <v>123.63636363636363</v>
      </c>
      <c r="AN11" s="55">
        <f>AM11+AL11</f>
        <v>123.63636363636363</v>
      </c>
      <c r="AP11" s="56" t="s">
        <v>314</v>
      </c>
      <c r="AQ11" s="56" t="s">
        <v>315</v>
      </c>
      <c r="AR11" s="56" t="s">
        <v>28</v>
      </c>
      <c r="AS11" s="56"/>
      <c r="AT11" s="55">
        <f t="shared" si="0"/>
        <v>0</v>
      </c>
      <c r="AU11" s="56"/>
      <c r="AV11" s="55">
        <f t="shared" si="1"/>
        <v>0</v>
      </c>
      <c r="AW11" s="56"/>
      <c r="AX11" s="55">
        <f t="shared" si="2"/>
        <v>0</v>
      </c>
      <c r="AY11" s="56">
        <v>110</v>
      </c>
      <c r="AZ11" s="55">
        <f t="shared" si="3"/>
        <v>107.21649484536081</v>
      </c>
      <c r="BA11" s="56"/>
      <c r="BB11" s="55">
        <f t="shared" si="4"/>
        <v>0</v>
      </c>
      <c r="BC11" s="56"/>
      <c r="BD11" s="55">
        <f t="shared" si="5"/>
        <v>0</v>
      </c>
      <c r="BE11" s="56"/>
      <c r="BF11" s="55">
        <f t="shared" si="6"/>
        <v>0</v>
      </c>
      <c r="BG11" s="55">
        <f t="shared" si="7"/>
        <v>107.21649484536081</v>
      </c>
      <c r="BH11" s="55">
        <f t="shared" si="8"/>
        <v>107.21649484536081</v>
      </c>
    </row>
    <row r="12" spans="1:60" s="19" customFormat="1" x14ac:dyDescent="0.25">
      <c r="V12" s="56" t="s">
        <v>331</v>
      </c>
      <c r="W12" s="56" t="s">
        <v>350</v>
      </c>
      <c r="X12" s="56" t="s">
        <v>17</v>
      </c>
      <c r="Y12" s="56"/>
      <c r="Z12" s="55">
        <f>IF(Y12="",0,IF(Y12&lt;$X$2,0,IF(Y12&lt;=$Z$2,($AB$2*(Y12-$X$2)))))</f>
        <v>0</v>
      </c>
      <c r="AA12" s="56"/>
      <c r="AB12" s="55">
        <f>IF(AA12="",0,IF(AA12&lt;$X$2,0,IF(AA12&lt;=$Z$2,($AB$2*(AA12-$X$2)))))</f>
        <v>0</v>
      </c>
      <c r="AC12" s="56"/>
      <c r="AD12" s="55">
        <f>IF(AC12="",0,IF(AC12&lt;$X$2,0,IF(AC12&lt;=$Z$2,($AB$2*(AC12-$X$2)))))</f>
        <v>0</v>
      </c>
      <c r="AE12" s="56"/>
      <c r="AF12" s="55">
        <f>IF(AE12="",0,IF(AE12&lt;$X$2,0,IF(AE12&lt;=$Z$2,($AB$2*(AE12-$X$2)))))</f>
        <v>0</v>
      </c>
      <c r="AG12" s="56">
        <v>115</v>
      </c>
      <c r="AH12" s="55">
        <f>IF(AG12="",0,IF(AG12&lt;$X$2,0,IF(AG12&lt;=$Z$2,($AB$2*(AG12-$X$2)))))</f>
        <v>89.090909090909093</v>
      </c>
      <c r="AI12" s="56"/>
      <c r="AJ12" s="55">
        <f>IF(AI12="",0,IF(AI12&lt;$X$2,0,IF(AI12&lt;=$Z$2,($AB$2*(AI12-$X$2)))))</f>
        <v>0</v>
      </c>
      <c r="AK12" s="56"/>
      <c r="AL12" s="55">
        <f>IF(AK12="",0,IF(AK12&lt;$X$2,0,IF(AK12&lt;=$Z$2,($AB$2*(AK12-$X$2)))))</f>
        <v>0</v>
      </c>
      <c r="AM12" s="55">
        <f>SUM(Z12,AB12,AD12,AF12,AH12,AJ12)-MIN(Z12,AB12,AD12,AF12,AH12,AJ12)</f>
        <v>89.090909090909093</v>
      </c>
      <c r="AN12" s="55">
        <f>AM12+AL12</f>
        <v>89.090909090909093</v>
      </c>
      <c r="AP12" s="58" t="s">
        <v>190</v>
      </c>
      <c r="AQ12" s="58" t="s">
        <v>339</v>
      </c>
      <c r="AR12" s="58" t="s">
        <v>17</v>
      </c>
      <c r="AS12" s="56"/>
      <c r="AT12" s="55">
        <f t="shared" si="0"/>
        <v>0</v>
      </c>
      <c r="AU12" s="56"/>
      <c r="AV12" s="55">
        <f t="shared" si="1"/>
        <v>0</v>
      </c>
      <c r="AW12" s="58">
        <v>105</v>
      </c>
      <c r="AX12" s="55">
        <f t="shared" si="2"/>
        <v>96.907216494845358</v>
      </c>
      <c r="AY12" s="56"/>
      <c r="AZ12" s="55">
        <f t="shared" si="3"/>
        <v>0</v>
      </c>
      <c r="BA12" s="56"/>
      <c r="BB12" s="55">
        <f t="shared" si="4"/>
        <v>0</v>
      </c>
      <c r="BC12" s="56"/>
      <c r="BD12" s="55">
        <f t="shared" si="5"/>
        <v>0</v>
      </c>
      <c r="BE12" s="56"/>
      <c r="BF12" s="55">
        <f t="shared" si="6"/>
        <v>0</v>
      </c>
      <c r="BG12" s="55">
        <f t="shared" si="7"/>
        <v>96.907216494845358</v>
      </c>
      <c r="BH12" s="55">
        <f t="shared" si="8"/>
        <v>96.907216494845358</v>
      </c>
    </row>
    <row r="13" spans="1:60" s="19" customFormat="1" x14ac:dyDescent="0.25">
      <c r="V13" s="58" t="s">
        <v>190</v>
      </c>
      <c r="W13" s="58" t="s">
        <v>307</v>
      </c>
      <c r="X13" s="58" t="s">
        <v>28</v>
      </c>
      <c r="Y13" s="56"/>
      <c r="Z13" s="55">
        <f>IF(Y13="",0,IF(Y13&lt;$X$2,0,IF(Y13&lt;=$Z$2,($AB$2*(Y13-$X$2)))))</f>
        <v>0</v>
      </c>
      <c r="AA13" s="56"/>
      <c r="AB13" s="55">
        <f>IF(AA13="",0,IF(AA13&lt;$X$2,0,IF(AA13&lt;=$Z$2,($AB$2*(AA13-$X$2)))))</f>
        <v>0</v>
      </c>
      <c r="AC13" s="56">
        <v>110</v>
      </c>
      <c r="AD13" s="55">
        <f>IF(AC13="",0,IF(AC13&lt;$X$2,0,IF(AC13&lt;=$Z$2,($AB$2*(AC13-$X$2)))))</f>
        <v>80</v>
      </c>
      <c r="AE13" s="56"/>
      <c r="AF13" s="55">
        <f>IF(AE13="",0,IF(AE13&lt;$X$2,0,IF(AE13&lt;=$Z$2,($AB$2*(AE13-$X$2)))))</f>
        <v>0</v>
      </c>
      <c r="AG13" s="56"/>
      <c r="AH13" s="55">
        <f>IF(AG13="",0,IF(AG13&lt;$X$2,0,IF(AG13&lt;=$Z$2,($AB$2*(AG13-$X$2)))))</f>
        <v>0</v>
      </c>
      <c r="AI13" s="56"/>
      <c r="AJ13" s="55">
        <f>IF(AI13="",0,IF(AI13&lt;$X$2,0,IF(AI13&lt;=$Z$2,($AB$2*(AI13-$X$2)))))</f>
        <v>0</v>
      </c>
      <c r="AK13" s="56"/>
      <c r="AL13" s="55">
        <f>IF(AK13="",0,IF(AK13&lt;$X$2,0,IF(AK13&lt;=$Z$2,($AB$2*(AK13-$X$2)))))</f>
        <v>0</v>
      </c>
      <c r="AM13" s="55">
        <f>SUM(Z13,AB13,AD13,AF13,AH13,AJ13)-MIN(Z13,AB13,AD13,AF13,AH13,AJ13)</f>
        <v>80</v>
      </c>
      <c r="AN13" s="55">
        <f>AM13+AL13</f>
        <v>80</v>
      </c>
      <c r="AP13" s="56" t="s">
        <v>220</v>
      </c>
      <c r="AQ13" s="56" t="s">
        <v>180</v>
      </c>
      <c r="AR13" s="56" t="s">
        <v>28</v>
      </c>
      <c r="AS13" s="56"/>
      <c r="AT13" s="55">
        <f t="shared" ref="AT13:AT15" si="18">IF(AS13="",0,IF(AS13&lt;$AR$2,0,IF(AS13&lt;=$AT$2,($AV$2*(AS13-$AR$2)))))</f>
        <v>0</v>
      </c>
      <c r="AU13" s="56"/>
      <c r="AV13" s="55">
        <f t="shared" ref="AV13:AV15" si="19">IF(AU13="",0,IF(AU13&lt;$AR$2,0,IF(AU13&lt;=$AT$2,($AV$2*(AU13-$AR$2)))))</f>
        <v>0</v>
      </c>
      <c r="AW13" s="56"/>
      <c r="AX13" s="55">
        <f t="shared" ref="AX13:AX15" si="20">IF(AW13="",0,IF(AW13&lt;$AR$2,0,IF(AW13&lt;=$AT$2,($AV$2*(AW13-$AR$2)))))</f>
        <v>0</v>
      </c>
      <c r="AY13" s="56"/>
      <c r="AZ13" s="55">
        <f t="shared" ref="AZ13:AZ15" si="21">IF(AY13="",0,IF(AY13&lt;$AR$2,0,IF(AY13&lt;=$AT$2,($AV$2*(AY13-$AR$2)))))</f>
        <v>0</v>
      </c>
      <c r="BA13" s="56">
        <v>100</v>
      </c>
      <c r="BB13" s="55">
        <f t="shared" ref="BB13:BB15" si="22">IF(BA13="",0,IF(BA13&lt;$AR$2,0,IF(BA13&lt;=$AT$2,($AV$2*(BA13-$AR$2)))))</f>
        <v>86.597938144329888</v>
      </c>
      <c r="BC13" s="56"/>
      <c r="BD13" s="55">
        <f t="shared" ref="BD13:BD15" si="23">IF(BC13="",0,IF(BC13&lt;$AR$2,0,IF(BC13&lt;=$AT$2,($AV$2*(BC13-$AR$2)))))</f>
        <v>0</v>
      </c>
      <c r="BE13" s="56"/>
      <c r="BF13" s="55">
        <f t="shared" ref="BF13:BF15" si="24">IF(BE13="",0,IF(BE13&lt;$AR$2,0,IF(BE13&lt;=$AT$2,($AV$2*(BE13-$AR$2)))))</f>
        <v>0</v>
      </c>
      <c r="BG13" s="55">
        <f t="shared" ref="BG13:BG15" si="25">SUM(AT13,AV13,AX13,AZ13,BB13,BD13)-MIN(AT13,AV13,AX13,AZ13,BB13,BD13)</f>
        <v>86.597938144329888</v>
      </c>
      <c r="BH13" s="55">
        <f t="shared" ref="BH13:BH15" si="26">BG13+BF13</f>
        <v>86.597938144329888</v>
      </c>
    </row>
    <row r="14" spans="1:60" s="19" customFormat="1" x14ac:dyDescent="0.25">
      <c r="V14" s="7" t="s">
        <v>140</v>
      </c>
      <c r="W14" s="7" t="s">
        <v>383</v>
      </c>
      <c r="X14" s="7" t="s">
        <v>17</v>
      </c>
      <c r="Y14" s="7"/>
      <c r="Z14" s="55">
        <f>IF(Y14="",0,IF(Y14&lt;$X$2,0,IF(Y14&lt;=$Z$2,($AB$2*(Y14-$X$2)))))</f>
        <v>0</v>
      </c>
      <c r="AA14" s="7"/>
      <c r="AB14" s="55">
        <f>IF(AA14="",0,IF(AA14&lt;$X$2,0,IF(AA14&lt;=$Z$2,($AB$2*(AA14-$X$2)))))</f>
        <v>0</v>
      </c>
      <c r="AC14" s="7"/>
      <c r="AD14" s="55">
        <f>IF(AC14="",0,IF(AC14&lt;$X$2,0,IF(AC14&lt;=$Z$2,($AB$2*(AC14-$X$2)))))</f>
        <v>0</v>
      </c>
      <c r="AE14" s="7"/>
      <c r="AF14" s="55">
        <f>IF(AE14="",0,IF(AE14&lt;$X$2,0,IF(AE14&lt;=$Z$2,($AB$2*(AE14-$X$2)))))</f>
        <v>0</v>
      </c>
      <c r="AG14" s="7">
        <v>105</v>
      </c>
      <c r="AH14" s="55">
        <f>IF(AG14="",0,IF(AG14&lt;$X$2,0,IF(AG14&lt;=$Z$2,($AB$2*(AG14-$X$2)))))</f>
        <v>70.909090909090907</v>
      </c>
      <c r="AI14" s="7"/>
      <c r="AJ14" s="55">
        <f>IF(AI14="",0,IF(AI14&lt;$X$2,0,IF(AI14&lt;=$Z$2,($AB$2*(AI14-$X$2)))))</f>
        <v>0</v>
      </c>
      <c r="AK14" s="7"/>
      <c r="AL14" s="55">
        <f>IF(AK14="",0,IF(AK14&lt;$X$2,0,IF(AK14&lt;=$Z$2,($AB$2*(AK14-$X$2)))))</f>
        <v>0</v>
      </c>
      <c r="AM14" s="55">
        <f>SUM(Z14,AB14,AD14,AF14,AH14,AJ14)-MIN(Z14,AB14,AD14,AF14,AH14,AJ14)</f>
        <v>70.909090909090907</v>
      </c>
      <c r="AN14" s="55">
        <f>AM14+AL14</f>
        <v>70.909090909090907</v>
      </c>
      <c r="AP14" s="56" t="s">
        <v>190</v>
      </c>
      <c r="AQ14" s="56" t="s">
        <v>202</v>
      </c>
      <c r="AR14" s="56" t="s">
        <v>17</v>
      </c>
      <c r="AS14" s="56"/>
      <c r="AT14" s="55">
        <f t="shared" si="18"/>
        <v>0</v>
      </c>
      <c r="AU14" s="56"/>
      <c r="AV14" s="55">
        <f t="shared" si="19"/>
        <v>0</v>
      </c>
      <c r="AW14" s="56"/>
      <c r="AX14" s="55">
        <f t="shared" si="20"/>
        <v>0</v>
      </c>
      <c r="AY14" s="56"/>
      <c r="AZ14" s="55">
        <f t="shared" si="21"/>
        <v>0</v>
      </c>
      <c r="BA14" s="56">
        <v>95</v>
      </c>
      <c r="BB14" s="55">
        <f t="shared" si="22"/>
        <v>76.288659793814418</v>
      </c>
      <c r="BC14" s="56"/>
      <c r="BD14" s="55">
        <f t="shared" si="23"/>
        <v>0</v>
      </c>
      <c r="BE14" s="56"/>
      <c r="BF14" s="55">
        <f t="shared" si="24"/>
        <v>0</v>
      </c>
      <c r="BG14" s="55">
        <f t="shared" si="25"/>
        <v>76.288659793814418</v>
      </c>
      <c r="BH14" s="55">
        <f t="shared" si="26"/>
        <v>76.288659793814418</v>
      </c>
    </row>
    <row r="15" spans="1:60" s="19" customFormat="1" x14ac:dyDescent="0.25">
      <c r="V15" s="56" t="s">
        <v>229</v>
      </c>
      <c r="W15" s="56" t="s">
        <v>164</v>
      </c>
      <c r="X15" s="56" t="s">
        <v>28</v>
      </c>
      <c r="Y15" s="56">
        <v>100</v>
      </c>
      <c r="Z15" s="55">
        <f>IF(Y15="",0,IF(Y15&lt;$X$2,0,IF(Y15&lt;=$Z$2,($AB$2*(Y15-$X$2)))))</f>
        <v>61.818181818181813</v>
      </c>
      <c r="AA15" s="56"/>
      <c r="AB15" s="55">
        <f>IF(AA15="",0,IF(AA15&lt;$X$2,0,IF(AA15&lt;=$Z$2,($AB$2*(AA15-$X$2)))))</f>
        <v>0</v>
      </c>
      <c r="AC15" s="56"/>
      <c r="AD15" s="55">
        <f>IF(AC15="",0,IF(AC15&lt;$X$2,0,IF(AC15&lt;=$Z$2,($AB$2*(AC15-$X$2)))))</f>
        <v>0</v>
      </c>
      <c r="AE15" s="56"/>
      <c r="AF15" s="55">
        <f>IF(AE15="",0,IF(AE15&lt;$X$2,0,IF(AE15&lt;=$Z$2,($AB$2*(AE15-$X$2)))))</f>
        <v>0</v>
      </c>
      <c r="AG15" s="56"/>
      <c r="AH15" s="55">
        <f>IF(AG15="",0,IF(AG15&lt;$X$2,0,IF(AG15&lt;=$Z$2,($AB$2*(AG15-$X$2)))))</f>
        <v>0</v>
      </c>
      <c r="AI15" s="56"/>
      <c r="AJ15" s="55">
        <f>IF(AI15="",0,IF(AI15&lt;$X$2,0,IF(AI15&lt;=$Z$2,($AB$2*(AI15-$X$2)))))</f>
        <v>0</v>
      </c>
      <c r="AK15" s="56"/>
      <c r="AL15" s="55">
        <f>IF(AK15="",0,IF(AK15&lt;$X$2,0,IF(AK15&lt;=$Z$2,($AB$2*(AK15-$X$2)))))</f>
        <v>0</v>
      </c>
      <c r="AM15" s="55">
        <f>SUM(Z15,AB15,AD15,AF15,AH15,AJ15)-MIN(Z15,AB15,AD15,AF15,AH15,AJ15)</f>
        <v>61.818181818181813</v>
      </c>
      <c r="AN15" s="55">
        <f>AM15+AL15</f>
        <v>61.818181818181813</v>
      </c>
      <c r="AP15" s="56"/>
      <c r="AQ15" s="56"/>
      <c r="AR15" s="56"/>
      <c r="AS15" s="56"/>
      <c r="AT15" s="55">
        <f t="shared" si="18"/>
        <v>0</v>
      </c>
      <c r="AU15" s="56"/>
      <c r="AV15" s="55">
        <f t="shared" si="19"/>
        <v>0</v>
      </c>
      <c r="AW15" s="56"/>
      <c r="AX15" s="55">
        <f t="shared" si="20"/>
        <v>0</v>
      </c>
      <c r="AY15" s="56"/>
      <c r="AZ15" s="55">
        <f t="shared" si="21"/>
        <v>0</v>
      </c>
      <c r="BA15" s="56"/>
      <c r="BB15" s="55">
        <f t="shared" si="22"/>
        <v>0</v>
      </c>
      <c r="BC15" s="56"/>
      <c r="BD15" s="55">
        <f t="shared" si="23"/>
        <v>0</v>
      </c>
      <c r="BE15" s="56"/>
      <c r="BF15" s="55">
        <f t="shared" si="24"/>
        <v>0</v>
      </c>
      <c r="BG15" s="55">
        <f t="shared" si="25"/>
        <v>0</v>
      </c>
      <c r="BH15" s="55">
        <f t="shared" si="26"/>
        <v>0</v>
      </c>
    </row>
    <row r="16" spans="1:60" x14ac:dyDescent="0.25">
      <c r="V16" s="7" t="s">
        <v>387</v>
      </c>
      <c r="W16" s="7" t="s">
        <v>388</v>
      </c>
      <c r="X16" s="7" t="s">
        <v>17</v>
      </c>
      <c r="Y16" s="7"/>
      <c r="Z16" s="55">
        <f>IF(Y16="",0,IF(Y16&lt;$X$2,0,IF(Y16&lt;=$Z$2,($AB$2*(Y16-$X$2)))))</f>
        <v>0</v>
      </c>
      <c r="AA16" s="7"/>
      <c r="AB16" s="55">
        <f>IF(AA16="",0,IF(AA16&lt;$X$2,0,IF(AA16&lt;=$Z$2,($AB$2*(AA16-$X$2)))))</f>
        <v>0</v>
      </c>
      <c r="AC16" s="7"/>
      <c r="AD16" s="55">
        <f>IF(AC16="",0,IF(AC16&lt;$X$2,0,IF(AC16&lt;=$Z$2,($AB$2*(AC16-$X$2)))))</f>
        <v>0</v>
      </c>
      <c r="AE16" s="7"/>
      <c r="AF16" s="55">
        <f>IF(AE16="",0,IF(AE16&lt;$X$2,0,IF(AE16&lt;=$Z$2,($AB$2*(AE16-$X$2)))))</f>
        <v>0</v>
      </c>
      <c r="AG16" s="7">
        <v>100</v>
      </c>
      <c r="AH16" s="55">
        <f>IF(AG16="",0,IF(AG16&lt;$X$2,0,IF(AG16&lt;=$Z$2,($AB$2*(AG16-$X$2)))))</f>
        <v>61.818181818181813</v>
      </c>
      <c r="AI16" s="7"/>
      <c r="AJ16" s="55">
        <f>IF(AI16="",0,IF(AI16&lt;$X$2,0,IF(AI16&lt;=$Z$2,($AB$2*(AI16-$X$2)))))</f>
        <v>0</v>
      </c>
      <c r="AK16" s="7"/>
      <c r="AL16" s="55">
        <f>IF(AK16="",0,IF(AK16&lt;$X$2,0,IF(AK16&lt;=$Z$2,($AB$2*(AK16-$X$2)))))</f>
        <v>0</v>
      </c>
      <c r="AM16" s="55">
        <f>SUM(Z16,AB16,AD16,AF16,AH16,AJ16)-MIN(Z16,AB16,AD16,AF16,AH16,AJ16)</f>
        <v>61.818181818181813</v>
      </c>
      <c r="AN16" s="55">
        <f>AM16+AL16</f>
        <v>61.818181818181813</v>
      </c>
    </row>
    <row r="17" spans="22:40" x14ac:dyDescent="0.25">
      <c r="V17" s="58" t="s">
        <v>220</v>
      </c>
      <c r="W17" s="58" t="s">
        <v>180</v>
      </c>
      <c r="X17" s="58" t="s">
        <v>28</v>
      </c>
      <c r="Y17" s="56"/>
      <c r="Z17" s="55">
        <f>IF(Y17="",0,IF(Y17&lt;$X$2,0,IF(Y17&lt;=$Z$2,($AB$2*(Y17-$X$2)))))</f>
        <v>0</v>
      </c>
      <c r="AA17" s="56"/>
      <c r="AB17" s="55">
        <f>IF(AA17="",0,IF(AA17&lt;$X$2,0,IF(AA17&lt;=$Z$2,($AB$2*(AA17-$X$2)))))</f>
        <v>0</v>
      </c>
      <c r="AC17" s="58">
        <v>95</v>
      </c>
      <c r="AD17" s="55">
        <f>IF(AC17="",0,IF(AC17&lt;$X$2,0,IF(AC17&lt;=$Z$2,($AB$2*(AC17-$X$2)))))</f>
        <v>52.727272727272727</v>
      </c>
      <c r="AE17" s="56">
        <v>60</v>
      </c>
      <c r="AF17" s="55">
        <f>IF(AE17="",0,IF(AE17&lt;$X$2,0,IF(AE17&lt;=$Z$2,($AB$2*(AE17-$X$2)))))</f>
        <v>0</v>
      </c>
      <c r="AG17" s="56"/>
      <c r="AH17" s="55">
        <f>IF(AG17="",0,IF(AG17&lt;$X$2,0,IF(AG17&lt;=$Z$2,($AB$2*(AG17-$X$2)))))</f>
        <v>0</v>
      </c>
      <c r="AI17" s="56"/>
      <c r="AJ17" s="55">
        <f>IF(AI17="",0,IF(AI17&lt;$X$2,0,IF(AI17&lt;=$Z$2,($AB$2*(AI17-$X$2)))))</f>
        <v>0</v>
      </c>
      <c r="AK17" s="56"/>
      <c r="AL17" s="55">
        <f>IF(AK17="",0,IF(AK17&lt;$X$2,0,IF(AK17&lt;=$Z$2,($AB$2*(AK17-$X$2)))))</f>
        <v>0</v>
      </c>
      <c r="AM17" s="55">
        <f>SUM(Z17,AB17,AD17,AF17,AH17,AJ17)-MIN(Z17,AB17,AD17,AF17,AH17,AJ17)</f>
        <v>52.727272727272727</v>
      </c>
      <c r="AN17" s="55">
        <f>AM17+AL17</f>
        <v>52.727272727272727</v>
      </c>
    </row>
    <row r="18" spans="22:40" x14ac:dyDescent="0.25">
      <c r="V18" s="7"/>
      <c r="W18" s="7"/>
      <c r="X18" s="7"/>
      <c r="Y18" s="7"/>
      <c r="Z18" s="55">
        <f t="shared" ref="Z15:Z18" si="27">IF(Y18="",0,IF(Y18&lt;$X$2,0,IF(Y18&lt;=$Z$2,($AB$2*(Y18-$X$2)))))</f>
        <v>0</v>
      </c>
      <c r="AA18" s="7"/>
      <c r="AB18" s="55">
        <f t="shared" ref="AB15:AB18" si="28">IF(AA18="",0,IF(AA18&lt;$X$2,0,IF(AA18&lt;=$Z$2,($AB$2*(AA18-$X$2)))))</f>
        <v>0</v>
      </c>
      <c r="AC18" s="7"/>
      <c r="AD18" s="55">
        <f t="shared" ref="AD15:AD18" si="29">IF(AC18="",0,IF(AC18&lt;$X$2,0,IF(AC18&lt;=$Z$2,($AB$2*(AC18-$X$2)))))</f>
        <v>0</v>
      </c>
      <c r="AE18" s="7"/>
      <c r="AF18" s="55">
        <f t="shared" ref="AF15:AF18" si="30">IF(AE18="",0,IF(AE18&lt;$X$2,0,IF(AE18&lt;=$Z$2,($AB$2*(AE18-$X$2)))))</f>
        <v>0</v>
      </c>
      <c r="AG18" s="7"/>
      <c r="AH18" s="55">
        <f t="shared" ref="AH15:AH18" si="31">IF(AG18="",0,IF(AG18&lt;$X$2,0,IF(AG18&lt;=$Z$2,($AB$2*(AG18-$X$2)))))</f>
        <v>0</v>
      </c>
      <c r="AI18" s="7"/>
      <c r="AJ18" s="55">
        <f t="shared" ref="AJ15:AJ18" si="32">IF(AI18="",0,IF(AI18&lt;$X$2,0,IF(AI18&lt;=$Z$2,($AB$2*(AI18-$X$2)))))</f>
        <v>0</v>
      </c>
      <c r="AK18" s="7"/>
      <c r="AL18" s="55">
        <f t="shared" ref="AL15:AL18" si="33">IF(AK18="",0,IF(AK18&lt;$X$2,0,IF(AK18&lt;=$Z$2,($AB$2*(AK18-$X$2)))))</f>
        <v>0</v>
      </c>
      <c r="AM18" s="55">
        <f t="shared" ref="AM15:AM18" si="34">SUM(Z18,AB18,AD18,AF18,AH18,AJ18)-MIN(Z18,AB18,AD18,AF18,AH18,AJ18)</f>
        <v>0</v>
      </c>
      <c r="AN18" s="55">
        <f t="shared" ref="AN15:AN18" si="35">AM18+AL18</f>
        <v>0</v>
      </c>
    </row>
  </sheetData>
  <sortState xmlns:xlrd2="http://schemas.microsoft.com/office/spreadsheetml/2017/richdata2" ref="V7:AN17">
    <sortCondition descending="1" ref="AM7:AM17"/>
  </sortState>
  <pageMargins left="0.25" right="0.25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0"/>
  <sheetViews>
    <sheetView tabSelected="1" workbookViewId="0">
      <selection activeCell="A3" sqref="A3"/>
    </sheetView>
  </sheetViews>
  <sheetFormatPr defaultRowHeight="15" x14ac:dyDescent="0.25"/>
  <cols>
    <col min="1" max="1" width="26.5703125" bestFit="1" customWidth="1"/>
    <col min="2" max="2" width="11.85546875" bestFit="1" customWidth="1"/>
    <col min="3" max="3" width="4.7109375" bestFit="1" customWidth="1"/>
    <col min="4" max="4" width="7.28515625" bestFit="1" customWidth="1"/>
    <col min="5" max="5" width="9.42578125" bestFit="1" customWidth="1"/>
    <col min="7" max="7" width="10" bestFit="1" customWidth="1"/>
  </cols>
  <sheetData>
    <row r="1" spans="1:17" x14ac:dyDescent="0.25">
      <c r="A1" t="s">
        <v>0</v>
      </c>
    </row>
    <row r="2" spans="1:17" x14ac:dyDescent="0.25">
      <c r="A2" t="s">
        <v>96</v>
      </c>
    </row>
    <row r="4" spans="1:17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B5" s="7"/>
      <c r="C5" s="7"/>
      <c r="D5" s="7"/>
      <c r="E5" s="7"/>
      <c r="F5" s="7"/>
      <c r="G5" s="7"/>
      <c r="H5" s="7" t="s">
        <v>35</v>
      </c>
      <c r="I5" s="7" t="s">
        <v>90</v>
      </c>
      <c r="J5" s="7" t="s">
        <v>36</v>
      </c>
      <c r="K5" s="7" t="s">
        <v>37</v>
      </c>
      <c r="L5" s="7" t="s">
        <v>38</v>
      </c>
      <c r="M5" s="7" t="s">
        <v>40</v>
      </c>
      <c r="N5" s="7" t="s">
        <v>380</v>
      </c>
      <c r="O5" s="77" t="s">
        <v>375</v>
      </c>
      <c r="P5" s="77" t="s">
        <v>376</v>
      </c>
      <c r="Q5" s="7" t="s">
        <v>377</v>
      </c>
    </row>
    <row r="6" spans="1:17" x14ac:dyDescent="0.25">
      <c r="B6" s="7" t="s">
        <v>88</v>
      </c>
      <c r="C6" s="7" t="s">
        <v>117</v>
      </c>
      <c r="D6" s="7">
        <v>2009</v>
      </c>
      <c r="E6" s="7" t="s">
        <v>140</v>
      </c>
      <c r="F6" s="7" t="s">
        <v>232</v>
      </c>
      <c r="G6" s="7" t="s">
        <v>28</v>
      </c>
      <c r="H6" s="7">
        <v>892</v>
      </c>
      <c r="I6" s="7">
        <v>754</v>
      </c>
      <c r="J6" s="7">
        <v>903</v>
      </c>
      <c r="K6" s="7"/>
      <c r="L6" s="7">
        <v>960</v>
      </c>
      <c r="M6" s="7"/>
      <c r="N6" s="7"/>
      <c r="O6" s="21">
        <f>AVERAGE(H6:N6)</f>
        <v>877.25</v>
      </c>
      <c r="P6" s="7">
        <f>MAX(H6:N6)</f>
        <v>960</v>
      </c>
      <c r="Q6" s="7">
        <f>COUNTA(H6:N6)</f>
        <v>4</v>
      </c>
    </row>
    <row r="7" spans="1:17" x14ac:dyDescent="0.25">
      <c r="B7" s="7" t="s">
        <v>88</v>
      </c>
      <c r="C7" s="7" t="s">
        <v>117</v>
      </c>
      <c r="D7" s="7">
        <v>2008</v>
      </c>
      <c r="E7" s="7" t="s">
        <v>230</v>
      </c>
      <c r="F7" s="7" t="s">
        <v>231</v>
      </c>
      <c r="G7" s="7" t="s">
        <v>28</v>
      </c>
      <c r="H7" s="7">
        <v>770</v>
      </c>
      <c r="I7" s="7"/>
      <c r="J7" s="7"/>
      <c r="K7" s="7"/>
      <c r="L7" s="7"/>
      <c r="M7" s="7"/>
      <c r="N7" s="7"/>
      <c r="O7" s="21">
        <f>AVERAGE(H7:N7)</f>
        <v>770</v>
      </c>
      <c r="P7" s="7">
        <f t="shared" ref="P7:P8" si="0">MAX(H7:N7)</f>
        <v>770</v>
      </c>
      <c r="Q7" s="7">
        <f t="shared" ref="Q7:Q9" si="1">COUNTA(H7:N7)</f>
        <v>1</v>
      </c>
    </row>
    <row r="8" spans="1:17" x14ac:dyDescent="0.25">
      <c r="B8" s="7" t="s">
        <v>88</v>
      </c>
      <c r="C8" s="7" t="s">
        <v>117</v>
      </c>
      <c r="D8" s="7">
        <v>2009</v>
      </c>
      <c r="E8" s="7" t="s">
        <v>302</v>
      </c>
      <c r="F8" s="7" t="s">
        <v>324</v>
      </c>
      <c r="G8" s="7" t="s">
        <v>28</v>
      </c>
      <c r="H8" s="7"/>
      <c r="I8" s="7"/>
      <c r="J8" s="7">
        <v>680</v>
      </c>
      <c r="K8" s="7">
        <v>655</v>
      </c>
      <c r="L8" s="7">
        <v>658</v>
      </c>
      <c r="M8" s="7"/>
      <c r="N8" s="7"/>
      <c r="O8" s="21">
        <f>AVERAGE(H8:N8)</f>
        <v>664.33333333333337</v>
      </c>
      <c r="P8" s="7">
        <f t="shared" si="0"/>
        <v>680</v>
      </c>
      <c r="Q8" s="7">
        <f t="shared" si="1"/>
        <v>3</v>
      </c>
    </row>
    <row r="9" spans="1:17" x14ac:dyDescent="0.25">
      <c r="B9" s="7" t="s">
        <v>88</v>
      </c>
      <c r="C9" s="7" t="s">
        <v>117</v>
      </c>
      <c r="D9" s="7">
        <v>2009</v>
      </c>
      <c r="E9" s="7" t="s">
        <v>374</v>
      </c>
      <c r="F9" s="7" t="s">
        <v>300</v>
      </c>
      <c r="G9" s="7" t="s">
        <v>277</v>
      </c>
      <c r="H9" s="7"/>
      <c r="I9" s="7"/>
      <c r="J9" s="7"/>
      <c r="K9" s="7">
        <v>515</v>
      </c>
      <c r="L9" s="7"/>
      <c r="M9" s="7"/>
      <c r="N9" s="7"/>
      <c r="O9" s="21">
        <f>AVERAGE(H9:N9)</f>
        <v>515</v>
      </c>
      <c r="P9" s="7">
        <f>MAX(H9:N9)</f>
        <v>515</v>
      </c>
      <c r="Q9" s="7">
        <f t="shared" si="1"/>
        <v>1</v>
      </c>
    </row>
    <row r="10" spans="1:17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</sheetData>
  <sortState xmlns:xlrd2="http://schemas.microsoft.com/office/spreadsheetml/2017/richdata2" ref="D6:O9">
    <sortCondition descending="1" ref="O6:O9"/>
  </sortState>
  <pageMargins left="0.25" right="0.25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1"/>
  <sheetViews>
    <sheetView workbookViewId="0">
      <selection activeCell="B12" sqref="B12"/>
    </sheetView>
  </sheetViews>
  <sheetFormatPr defaultRowHeight="15" x14ac:dyDescent="0.25"/>
  <cols>
    <col min="1" max="1" width="26.5703125" bestFit="1" customWidth="1"/>
  </cols>
  <sheetData>
    <row r="1" spans="1:14" x14ac:dyDescent="0.25">
      <c r="A1" t="s">
        <v>0</v>
      </c>
    </row>
    <row r="2" spans="1:14" x14ac:dyDescent="0.25">
      <c r="A2" t="s">
        <v>96</v>
      </c>
    </row>
    <row r="4" spans="1:14" x14ac:dyDescent="0.2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14" x14ac:dyDescent="0.25">
      <c r="H5" t="s">
        <v>35</v>
      </c>
      <c r="I5" t="s">
        <v>90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</row>
    <row r="6" spans="1:14" x14ac:dyDescent="0.25">
      <c r="B6" t="s">
        <v>233</v>
      </c>
      <c r="C6" t="s">
        <v>117</v>
      </c>
      <c r="D6">
        <v>2007</v>
      </c>
      <c r="E6" t="s">
        <v>119</v>
      </c>
      <c r="F6" t="s">
        <v>227</v>
      </c>
      <c r="G6" t="s">
        <v>28</v>
      </c>
      <c r="H6">
        <v>20.91</v>
      </c>
    </row>
    <row r="7" spans="1:14" x14ac:dyDescent="0.25">
      <c r="B7" t="s">
        <v>233</v>
      </c>
      <c r="C7" t="s">
        <v>117</v>
      </c>
      <c r="D7">
        <v>2007</v>
      </c>
      <c r="E7" t="s">
        <v>234</v>
      </c>
      <c r="F7" t="s">
        <v>235</v>
      </c>
      <c r="G7" t="s">
        <v>28</v>
      </c>
      <c r="H7">
        <v>21.14</v>
      </c>
    </row>
    <row r="8" spans="1:14" x14ac:dyDescent="0.25">
      <c r="B8" t="s">
        <v>233</v>
      </c>
      <c r="C8" t="s">
        <v>117</v>
      </c>
      <c r="D8">
        <v>2007</v>
      </c>
      <c r="E8" t="s">
        <v>118</v>
      </c>
      <c r="F8" t="s">
        <v>67</v>
      </c>
      <c r="G8" t="s">
        <v>28</v>
      </c>
      <c r="H8">
        <v>23.06</v>
      </c>
    </row>
    <row r="9" spans="1:14" s="19" customFormat="1" x14ac:dyDescent="0.25"/>
    <row r="10" spans="1:14" x14ac:dyDescent="0.25">
      <c r="B10" t="s">
        <v>233</v>
      </c>
      <c r="C10" t="s">
        <v>117</v>
      </c>
      <c r="D10">
        <v>2008</v>
      </c>
      <c r="E10" t="s">
        <v>167</v>
      </c>
      <c r="F10" t="s">
        <v>59</v>
      </c>
      <c r="G10" t="s">
        <v>28</v>
      </c>
      <c r="H10">
        <v>20.079999999999998</v>
      </c>
    </row>
    <row r="11" spans="1:14" x14ac:dyDescent="0.25">
      <c r="B11" t="s">
        <v>233</v>
      </c>
      <c r="C11" t="s">
        <v>117</v>
      </c>
      <c r="D11">
        <v>2008</v>
      </c>
      <c r="E11" t="s">
        <v>157</v>
      </c>
      <c r="F11" t="s">
        <v>228</v>
      </c>
      <c r="G11" t="s">
        <v>28</v>
      </c>
      <c r="H11">
        <v>22.04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31"/>
  <sheetViews>
    <sheetView zoomScaleNormal="100" workbookViewId="0">
      <selection activeCell="A3" sqref="A3"/>
    </sheetView>
  </sheetViews>
  <sheetFormatPr defaultRowHeight="15" x14ac:dyDescent="0.25"/>
  <cols>
    <col min="1" max="1" width="10.85546875" customWidth="1"/>
    <col min="2" max="2" width="12.7109375" customWidth="1"/>
    <col min="3" max="3" width="12.42578125" customWidth="1"/>
    <col min="4" max="4" width="11.5703125" customWidth="1"/>
    <col min="5" max="5" width="8.7109375" bestFit="1" customWidth="1"/>
    <col min="6" max="6" width="5" style="19" bestFit="1" customWidth="1"/>
    <col min="7" max="7" width="8.5703125" bestFit="1" customWidth="1"/>
    <col min="8" max="8" width="6" style="19" bestFit="1" customWidth="1"/>
    <col min="9" max="9" width="6" bestFit="1" customWidth="1"/>
    <col min="10" max="10" width="7.5703125" style="19" bestFit="1" customWidth="1"/>
    <col min="11" max="11" width="5.42578125" bestFit="1" customWidth="1"/>
    <col min="12" max="12" width="3.85546875" style="19" bestFit="1" customWidth="1"/>
    <col min="13" max="13" width="5.42578125" bestFit="1" customWidth="1"/>
    <col min="14" max="14" width="3.85546875" style="19" bestFit="1" customWidth="1"/>
    <col min="15" max="15" width="5.42578125" bestFit="1" customWidth="1"/>
    <col min="16" max="16" width="3.85546875" style="19" bestFit="1" customWidth="1"/>
    <col min="17" max="17" width="5.42578125" bestFit="1" customWidth="1"/>
    <col min="18" max="18" width="5" style="19" customWidth="1"/>
    <col min="19" max="19" width="5.140625" style="19" bestFit="1" customWidth="1"/>
    <col min="20" max="20" width="5.28515625" style="19" bestFit="1" customWidth="1"/>
    <col min="22" max="22" width="11.42578125" customWidth="1"/>
    <col min="23" max="24" width="14.140625" customWidth="1"/>
    <col min="25" max="25" width="8.7109375" bestFit="1" customWidth="1"/>
    <col min="26" max="26" width="6" bestFit="1" customWidth="1"/>
    <col min="27" max="27" width="8.5703125" bestFit="1" customWidth="1"/>
    <col min="28" max="29" width="6" bestFit="1" customWidth="1"/>
    <col min="30" max="30" width="7.5703125" bestFit="1" customWidth="1"/>
    <col min="31" max="31" width="5.42578125" bestFit="1" customWidth="1"/>
    <col min="32" max="32" width="3.85546875" bestFit="1" customWidth="1"/>
    <col min="33" max="33" width="5.42578125" bestFit="1" customWidth="1"/>
    <col min="34" max="34" width="3.85546875" bestFit="1" customWidth="1"/>
    <col min="35" max="35" width="5.42578125" bestFit="1" customWidth="1"/>
    <col min="36" max="36" width="3.85546875" bestFit="1" customWidth="1"/>
    <col min="37" max="37" width="5.42578125" bestFit="1" customWidth="1"/>
    <col min="38" max="38" width="3.85546875" bestFit="1" customWidth="1"/>
    <col min="39" max="39" width="5.140625" style="19" bestFit="1" customWidth="1"/>
    <col min="40" max="40" width="5.28515625" style="19" bestFit="1" customWidth="1"/>
    <col min="41" max="41" width="9.140625" style="19"/>
    <col min="42" max="42" width="11.7109375" customWidth="1"/>
    <col min="43" max="43" width="14.5703125" customWidth="1"/>
    <col min="44" max="44" width="14.140625" customWidth="1"/>
    <col min="45" max="45" width="8.7109375" bestFit="1" customWidth="1"/>
    <col min="46" max="46" width="5" bestFit="1" customWidth="1"/>
    <col min="47" max="47" width="8.5703125" bestFit="1" customWidth="1"/>
    <col min="48" max="49" width="6" bestFit="1" customWidth="1"/>
    <col min="50" max="50" width="7.5703125" bestFit="1" customWidth="1"/>
    <col min="51" max="51" width="6" customWidth="1"/>
    <col min="52" max="52" width="3.85546875" bestFit="1" customWidth="1"/>
    <col min="53" max="53" width="6" bestFit="1" customWidth="1"/>
    <col min="54" max="54" width="3.85546875" bestFit="1" customWidth="1"/>
    <col min="55" max="55" width="5.42578125" bestFit="1" customWidth="1"/>
    <col min="56" max="56" width="3.85546875" bestFit="1" customWidth="1"/>
    <col min="57" max="57" width="5.425781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x14ac:dyDescent="0.25">
      <c r="A1" s="67" t="s">
        <v>239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x14ac:dyDescent="0.25">
      <c r="A2" s="68" t="s">
        <v>243</v>
      </c>
      <c r="B2" s="67"/>
      <c r="C2" s="67"/>
      <c r="D2" s="67"/>
      <c r="E2" s="67" t="s">
        <v>258</v>
      </c>
      <c r="F2" s="67">
        <v>61.3</v>
      </c>
      <c r="G2" s="67" t="s">
        <v>359</v>
      </c>
      <c r="H2" s="67">
        <v>39.57</v>
      </c>
      <c r="I2" s="67" t="s">
        <v>250</v>
      </c>
      <c r="J2" s="69">
        <f>200/(F2-H2)</f>
        <v>9.2038656235618976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 t="s">
        <v>258</v>
      </c>
      <c r="Z2" s="67">
        <v>62.41</v>
      </c>
      <c r="AA2" s="67" t="s">
        <v>359</v>
      </c>
      <c r="AB2" s="67">
        <v>40.68</v>
      </c>
      <c r="AC2" s="67" t="s">
        <v>250</v>
      </c>
      <c r="AD2" s="69">
        <f>200/(Z2-AB2)</f>
        <v>9.2038656235618976</v>
      </c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 t="s">
        <v>258</v>
      </c>
      <c r="AT2" s="67">
        <v>65.599999999999994</v>
      </c>
      <c r="AU2" s="67" t="s">
        <v>359</v>
      </c>
      <c r="AV2" s="67">
        <v>43.87</v>
      </c>
      <c r="AW2" s="67" t="s">
        <v>250</v>
      </c>
      <c r="AX2" s="69">
        <f>200/(AT2-AV2)</f>
        <v>9.2038656235618976</v>
      </c>
      <c r="AY2" s="67"/>
      <c r="AZ2" s="67"/>
      <c r="BA2" s="67"/>
      <c r="BB2" s="67"/>
      <c r="BC2" s="67"/>
      <c r="BD2" s="67"/>
      <c r="BE2" s="67"/>
      <c r="BF2" s="67"/>
      <c r="BG2" s="63"/>
      <c r="BH2" s="63"/>
    </row>
    <row r="3" spans="1:60" s="19" customFormat="1" x14ac:dyDescent="0.25">
      <c r="A3" s="70"/>
      <c r="B3" s="71"/>
      <c r="C3" s="71"/>
      <c r="D3" s="71"/>
      <c r="E3" s="71"/>
      <c r="F3" s="71"/>
      <c r="G3" s="71"/>
      <c r="H3" s="71"/>
      <c r="I3" s="71"/>
      <c r="J3" s="72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2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2"/>
      <c r="AY3" s="71"/>
      <c r="AZ3" s="71"/>
      <c r="BA3" s="71"/>
      <c r="BB3" s="71"/>
      <c r="BC3" s="71"/>
      <c r="BD3" s="71"/>
      <c r="BE3" s="71"/>
      <c r="BF3" s="71"/>
      <c r="BG3" s="73"/>
      <c r="BH3" s="73"/>
    </row>
    <row r="4" spans="1:60" x14ac:dyDescent="0.25">
      <c r="A4" s="12"/>
      <c r="B4" s="12" t="s">
        <v>358</v>
      </c>
      <c r="C4" s="12" t="s">
        <v>237</v>
      </c>
      <c r="D4" s="12" t="s">
        <v>242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 t="s">
        <v>358</v>
      </c>
      <c r="W4" s="12" t="s">
        <v>355</v>
      </c>
      <c r="X4" s="12" t="s">
        <v>242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358</v>
      </c>
      <c r="AQ4" s="12" t="s">
        <v>238</v>
      </c>
      <c r="AR4" s="12" t="s">
        <v>242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60" x14ac:dyDescent="0.25">
      <c r="A5" s="12"/>
      <c r="B5" s="37" t="s">
        <v>5</v>
      </c>
      <c r="C5" s="37" t="s">
        <v>6</v>
      </c>
      <c r="D5" s="37" t="s">
        <v>7</v>
      </c>
      <c r="E5" s="37" t="s">
        <v>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  <c r="U5" s="12"/>
      <c r="V5" s="12" t="s">
        <v>5</v>
      </c>
      <c r="W5" s="12" t="s">
        <v>6</v>
      </c>
      <c r="X5" s="12" t="s">
        <v>7</v>
      </c>
      <c r="Y5" s="12" t="s">
        <v>8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 t="s">
        <v>5</v>
      </c>
      <c r="AQ5" s="12" t="s">
        <v>6</v>
      </c>
      <c r="AR5" s="12" t="s">
        <v>7</v>
      </c>
      <c r="AS5" s="12" t="s">
        <v>8</v>
      </c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60" x14ac:dyDescent="0.25">
      <c r="A6" s="12"/>
      <c r="B6" s="38"/>
      <c r="C6" s="39"/>
      <c r="D6" s="39"/>
      <c r="E6" s="39" t="s">
        <v>251</v>
      </c>
      <c r="F6" s="39" t="s">
        <v>241</v>
      </c>
      <c r="G6" s="39" t="s">
        <v>252</v>
      </c>
      <c r="H6" s="39" t="s">
        <v>241</v>
      </c>
      <c r="I6" s="39" t="s">
        <v>253</v>
      </c>
      <c r="J6" s="39" t="s">
        <v>241</v>
      </c>
      <c r="K6" s="39" t="s">
        <v>254</v>
      </c>
      <c r="L6" s="39" t="s">
        <v>241</v>
      </c>
      <c r="M6" s="39" t="s">
        <v>255</v>
      </c>
      <c r="N6" s="39" t="s">
        <v>241</v>
      </c>
      <c r="O6" s="39" t="s">
        <v>256</v>
      </c>
      <c r="P6" s="39" t="s">
        <v>241</v>
      </c>
      <c r="Q6" s="39" t="s">
        <v>378</v>
      </c>
      <c r="R6" s="39" t="s">
        <v>241</v>
      </c>
      <c r="S6" s="39" t="s">
        <v>259</v>
      </c>
      <c r="T6" s="40" t="s">
        <v>357</v>
      </c>
      <c r="U6" s="12"/>
      <c r="V6" s="12"/>
      <c r="W6" s="12"/>
      <c r="X6" s="12"/>
      <c r="Y6" s="12" t="s">
        <v>251</v>
      </c>
      <c r="Z6" s="12" t="s">
        <v>241</v>
      </c>
      <c r="AA6" s="12" t="s">
        <v>252</v>
      </c>
      <c r="AB6" s="12" t="s">
        <v>241</v>
      </c>
      <c r="AC6" s="12" t="s">
        <v>253</v>
      </c>
      <c r="AD6" s="12" t="s">
        <v>241</v>
      </c>
      <c r="AE6" s="12" t="s">
        <v>254</v>
      </c>
      <c r="AF6" s="12" t="s">
        <v>241</v>
      </c>
      <c r="AG6" s="12" t="s">
        <v>255</v>
      </c>
      <c r="AH6" s="12" t="s">
        <v>241</v>
      </c>
      <c r="AI6" s="12" t="s">
        <v>257</v>
      </c>
      <c r="AJ6" s="12" t="s">
        <v>241</v>
      </c>
      <c r="AK6" s="12" t="s">
        <v>378</v>
      </c>
      <c r="AL6" s="12" t="s">
        <v>241</v>
      </c>
      <c r="AM6" s="12" t="s">
        <v>259</v>
      </c>
      <c r="AN6" s="12" t="s">
        <v>357</v>
      </c>
      <c r="AO6" s="12"/>
      <c r="AP6" s="12"/>
      <c r="AQ6" s="12"/>
      <c r="AR6" s="12"/>
      <c r="AS6" s="12" t="s">
        <v>251</v>
      </c>
      <c r="AT6" s="12" t="s">
        <v>241</v>
      </c>
      <c r="AU6" s="12" t="s">
        <v>252</v>
      </c>
      <c r="AV6" s="12" t="s">
        <v>241</v>
      </c>
      <c r="AW6" s="12" t="s">
        <v>253</v>
      </c>
      <c r="AX6" s="12" t="s">
        <v>241</v>
      </c>
      <c r="AY6" s="12" t="s">
        <v>254</v>
      </c>
      <c r="AZ6" s="12" t="s">
        <v>241</v>
      </c>
      <c r="BA6" s="12" t="s">
        <v>255</v>
      </c>
      <c r="BB6" s="12" t="s">
        <v>241</v>
      </c>
      <c r="BC6" s="12" t="s">
        <v>379</v>
      </c>
      <c r="BD6" s="12" t="s">
        <v>241</v>
      </c>
      <c r="BE6" s="12" t="s">
        <v>378</v>
      </c>
      <c r="BF6" s="12" t="s">
        <v>241</v>
      </c>
      <c r="BG6" s="12" t="s">
        <v>259</v>
      </c>
      <c r="BH6" s="12" t="s">
        <v>357</v>
      </c>
    </row>
    <row r="7" spans="1:60" s="11" customFormat="1" x14ac:dyDescent="0.25">
      <c r="A7" s="12"/>
      <c r="B7" s="13" t="s">
        <v>278</v>
      </c>
      <c r="C7" s="13" t="s">
        <v>209</v>
      </c>
      <c r="D7" s="13" t="s">
        <v>277</v>
      </c>
      <c r="E7" s="13"/>
      <c r="F7" s="41">
        <f t="shared" ref="F7:F12" si="0">IF(E7="",0,IF(E7&gt;$F$2,0,IF(E7&gt;=$H$2,($J$2*($F$2-E7)))))</f>
        <v>0</v>
      </c>
      <c r="G7" s="13"/>
      <c r="H7" s="41">
        <f t="shared" ref="H7:H12" si="1">IF(G7="",0,IF(G7&gt;$F$2,0,IF(G7&gt;=$H$2,($J$2*($F$2-G7)))))</f>
        <v>0</v>
      </c>
      <c r="I7" s="35">
        <v>54.91</v>
      </c>
      <c r="J7" s="42">
        <f t="shared" ref="J7:J12" si="2">IF(I7="",0,IF(I7&gt;$F$2,0,IF(I7&gt;=$H$2,($J$2*($F$2-I7)))))</f>
        <v>58.812701334560529</v>
      </c>
      <c r="K7" s="35"/>
      <c r="L7" s="42">
        <f t="shared" ref="L7:L12" si="3">IF(K7="",0,IF(K7&gt;$F$2,0,IF(K7&gt;=$H$2,($J$2*($F$2-K7)))))</f>
        <v>0</v>
      </c>
      <c r="M7" s="35"/>
      <c r="N7" s="42">
        <f t="shared" ref="N7:N12" si="4">IF(M7="",0,IF(M7&gt;$F$2,0,IF(M7&gt;=$H$2,($J$2*($F$2-M7)))))</f>
        <v>0</v>
      </c>
      <c r="O7" s="35"/>
      <c r="P7" s="42">
        <f t="shared" ref="P7:P12" si="5">IF(O7="",0,IF(O7&gt;$F$2,0,IF(O7&gt;=$H$2,($J$2*($F$2-O7)))))</f>
        <v>0</v>
      </c>
      <c r="Q7" s="35"/>
      <c r="R7" s="42">
        <f t="shared" ref="R7:R12" si="6">IF(Q7="",0,IF(Q7&gt;$F$2,0,IF(Q7&gt;=$H$2,($J$2*($F$2-Q7)))))</f>
        <v>0</v>
      </c>
      <c r="S7" s="42">
        <f t="shared" ref="S7:S12" si="7">SUM(F7,H7,J7,L7,N7,P7)-MIN(F7,H7,J7,L7,N7,P7)</f>
        <v>58.812701334560529</v>
      </c>
      <c r="T7" s="42">
        <f t="shared" ref="T7:T12" si="8">S7+R7</f>
        <v>58.812701334560529</v>
      </c>
      <c r="U7" s="12"/>
      <c r="V7" s="13" t="s">
        <v>24</v>
      </c>
      <c r="W7" s="13" t="s">
        <v>25</v>
      </c>
      <c r="X7" s="13" t="s">
        <v>11</v>
      </c>
      <c r="Y7" s="13">
        <v>53.72</v>
      </c>
      <c r="Z7" s="36">
        <f t="shared" ref="Z7:Z21" si="9">IF(Y7="",0,IF(Y7&gt;$Z$2,0,IF(Y7&gt;=$AB$2,($AD$2*($Z$2-Y7)))))</f>
        <v>79.981592268752863</v>
      </c>
      <c r="AA7" s="13">
        <v>52.17</v>
      </c>
      <c r="AB7" s="21">
        <f t="shared" ref="AB7:AB21" si="10">IF(AA7="",0,IF(AA7&gt;$Z$2,0,IF(AA7&gt;=$AB$2,($AD$2*($Z$2-AA7)))))</f>
        <v>94.247583985273778</v>
      </c>
      <c r="AC7" s="7"/>
      <c r="AD7" s="21">
        <f t="shared" ref="AD7:AD21" si="11">IF(AC7="",0,IF(AC7&gt;$Z$2,0,IF(AC7&gt;=$AB$2,($AD$2*($Z$2-AC7)))))</f>
        <v>0</v>
      </c>
      <c r="AE7" s="7"/>
      <c r="AF7" s="21">
        <f t="shared" ref="AF7:AF21" si="12">IF(AE7="",0,IF(AE7&gt;$Z$2,0,IF(AE7&gt;=$AB$2,($AD$2*($Z$2-AE7)))))</f>
        <v>0</v>
      </c>
      <c r="AG7" s="7"/>
      <c r="AH7" s="21">
        <f t="shared" ref="AH7:AH21" si="13">IF(AG7="",0,IF(AG7&gt;$Z$2,0,IF(AG7&gt;=$AB$2,($AD$2*($Z$2-AG7)))))</f>
        <v>0</v>
      </c>
      <c r="AI7" s="7"/>
      <c r="AJ7" s="21">
        <f t="shared" ref="AJ7:AJ21" si="14">IF(AI7="",0,IF(AI7&gt;$Z$2,0,IF(AI7&gt;=$AB$2,($AD$2*($Z$2-AI7)))))</f>
        <v>0</v>
      </c>
      <c r="AK7" s="7"/>
      <c r="AL7" s="21">
        <f t="shared" ref="AL7:AL21" si="15">IF(AK7="",0,IF(AK7&gt;$Z$2,0,IF(AK7&gt;=$AB$2,($AD$2*($Z$2-AK7)))))</f>
        <v>0</v>
      </c>
      <c r="AM7" s="21">
        <f t="shared" ref="AM7:AM21" si="16">SUM(Z7,AB7,AD7,AF7,AH7,AJ7)-MIN(Z7,AB7,AD7,AF7,AH7,AJ7)</f>
        <v>174.22917625402664</v>
      </c>
      <c r="AN7" s="21">
        <f t="shared" ref="AN7:AN21" si="17">AM7+AL7</f>
        <v>174.22917625402664</v>
      </c>
      <c r="AO7" s="19"/>
      <c r="AP7" s="48" t="s">
        <v>51</v>
      </c>
      <c r="AQ7" s="48" t="s">
        <v>273</v>
      </c>
      <c r="AR7" s="48" t="s">
        <v>95</v>
      </c>
      <c r="AS7" s="46"/>
      <c r="AT7" s="57">
        <f>IF(AS7="",0,IF(AS7&gt;$AT$2,0,IF(AS7&gt;=$AV$2,($AX$2*($AT$2-AS7)))))</f>
        <v>0</v>
      </c>
      <c r="AU7" s="46"/>
      <c r="AV7" s="45">
        <f>IF(AU7="",0,IF(AU7&gt;$AT$2,0,IF(AU7&gt;=$AV$2,($AX$2*($AT$2-AU7)))))</f>
        <v>0</v>
      </c>
      <c r="AW7" s="46"/>
      <c r="AX7" s="45">
        <f>IF(AW7="",0,IF(AW7&gt;$AT$2,0,IF(AW7&gt;=$AV$2,($AX$2*($AT$2-AW7)))))</f>
        <v>0</v>
      </c>
      <c r="AY7" s="46">
        <v>61.56</v>
      </c>
      <c r="AZ7" s="45">
        <f>IF(AY7="",0,IF(AY7&gt;$AT$2,0,IF(AY7&gt;=$AV$2,($AX$2*($AT$2-AY7)))))</f>
        <v>37.183617119189996</v>
      </c>
      <c r="BA7" s="46">
        <v>62.92</v>
      </c>
      <c r="BB7" s="45">
        <f>IF(BA7="",0,IF(BA7&gt;$AT$2,0,IF(BA7&gt;=$AV$2,($AX$2*($AT$2-BA7)))))</f>
        <v>24.666359871145819</v>
      </c>
      <c r="BC7" s="46"/>
      <c r="BD7" s="45">
        <f>IF(BC7="",0,IF(BC7&gt;$AT$2,0,IF(BC7&gt;=$AV$2,($AX$2*($AT$2-BC7)))))</f>
        <v>0</v>
      </c>
      <c r="BE7" s="46"/>
      <c r="BF7" s="45">
        <f>IF(BE7="",0,IF(BE7&gt;$AT$2,0,IF(BE7&gt;=$AV$2,($AX$2*($AT$2-BE7)))))</f>
        <v>0</v>
      </c>
      <c r="BG7" s="45">
        <f>SUM(AT7,AV7,AX7,AZ7,BB7,BD7)-MIN(AT7,AV7,AX7,AZ7,BB7,BD7)</f>
        <v>61.849976990335819</v>
      </c>
      <c r="BH7" s="45">
        <f>BG7+BF7</f>
        <v>61.849976990335819</v>
      </c>
    </row>
    <row r="8" spans="1:60" s="11" customFormat="1" x14ac:dyDescent="0.25">
      <c r="A8" s="12"/>
      <c r="B8" s="32" t="s">
        <v>62</v>
      </c>
      <c r="C8" s="32" t="s">
        <v>290</v>
      </c>
      <c r="D8" s="32" t="s">
        <v>277</v>
      </c>
      <c r="E8" s="32"/>
      <c r="F8" s="41">
        <f t="shared" si="0"/>
        <v>0</v>
      </c>
      <c r="G8" s="32"/>
      <c r="H8" s="41">
        <f t="shared" si="1"/>
        <v>0</v>
      </c>
      <c r="I8" s="35"/>
      <c r="J8" s="42">
        <f t="shared" si="2"/>
        <v>0</v>
      </c>
      <c r="K8" s="35">
        <v>56.65</v>
      </c>
      <c r="L8" s="42">
        <f t="shared" si="3"/>
        <v>42.797975149562809</v>
      </c>
      <c r="M8" s="35"/>
      <c r="N8" s="42">
        <f t="shared" si="4"/>
        <v>0</v>
      </c>
      <c r="O8" s="35"/>
      <c r="P8" s="42">
        <f t="shared" si="5"/>
        <v>0</v>
      </c>
      <c r="Q8" s="35"/>
      <c r="R8" s="42">
        <f t="shared" si="6"/>
        <v>0</v>
      </c>
      <c r="S8" s="42">
        <f t="shared" si="7"/>
        <v>42.797975149562809</v>
      </c>
      <c r="T8" s="42">
        <f t="shared" si="8"/>
        <v>42.797975149562809</v>
      </c>
      <c r="U8" s="12"/>
      <c r="V8" s="13" t="s">
        <v>281</v>
      </c>
      <c r="W8" s="13" t="s">
        <v>282</v>
      </c>
      <c r="X8" s="13" t="s">
        <v>277</v>
      </c>
      <c r="Y8" s="13"/>
      <c r="Z8" s="36">
        <f t="shared" si="9"/>
        <v>0</v>
      </c>
      <c r="AA8" s="13"/>
      <c r="AB8" s="21">
        <f t="shared" si="10"/>
        <v>0</v>
      </c>
      <c r="AC8" s="7">
        <v>54.99</v>
      </c>
      <c r="AD8" s="21">
        <f t="shared" si="11"/>
        <v>68.292682926829229</v>
      </c>
      <c r="AE8" s="7"/>
      <c r="AF8" s="21">
        <f t="shared" si="12"/>
        <v>0</v>
      </c>
      <c r="AG8" s="7"/>
      <c r="AH8" s="21">
        <f t="shared" si="13"/>
        <v>0</v>
      </c>
      <c r="AI8" s="7"/>
      <c r="AJ8" s="21">
        <f t="shared" si="14"/>
        <v>0</v>
      </c>
      <c r="AK8" s="7"/>
      <c r="AL8" s="21">
        <f t="shared" si="15"/>
        <v>0</v>
      </c>
      <c r="AM8" s="21">
        <f t="shared" si="16"/>
        <v>68.292682926829229</v>
      </c>
      <c r="AN8" s="21">
        <f t="shared" si="17"/>
        <v>68.292682926829229</v>
      </c>
      <c r="AO8" s="19"/>
      <c r="AP8" s="32" t="s">
        <v>29</v>
      </c>
      <c r="AQ8" s="32" t="s">
        <v>30</v>
      </c>
      <c r="AR8" s="32" t="s">
        <v>14</v>
      </c>
      <c r="AS8" s="44">
        <v>70.69</v>
      </c>
      <c r="AT8" s="57">
        <f>IF(AS8="",0,IF(AS8&gt;$AT$2,0,IF(AS8&gt;=$AV$2,($AX$2*($AT$2-AS8)))))</f>
        <v>0</v>
      </c>
      <c r="AU8" s="44"/>
      <c r="AV8" s="45">
        <f>IF(AU8="",0,IF(AU8&gt;$AT$2,0,IF(AU8&gt;=$AV$2,($AX$2*($AT$2-AU8)))))</f>
        <v>0</v>
      </c>
      <c r="AW8" s="46"/>
      <c r="AX8" s="45">
        <f>IF(AW8="",0,IF(AW8&gt;$AT$2,0,IF(AW8&gt;=$AV$2,($AX$2*($AT$2-AW8)))))</f>
        <v>0</v>
      </c>
      <c r="AY8" s="46">
        <v>60.54</v>
      </c>
      <c r="AZ8" s="45">
        <f>IF(AY8="",0,IF(AY8&gt;$AT$2,0,IF(AY8&gt;=$AV$2,($AX$2*($AT$2-AY8)))))</f>
        <v>46.571560055223159</v>
      </c>
      <c r="BA8" s="46"/>
      <c r="BB8" s="45">
        <f>IF(BA8="",0,IF(BA8&gt;$AT$2,0,IF(BA8&gt;=$AV$2,($AX$2*($AT$2-BA8)))))</f>
        <v>0</v>
      </c>
      <c r="BC8" s="46"/>
      <c r="BD8" s="45">
        <f>IF(BC8="",0,IF(BC8&gt;$AT$2,0,IF(BC8&gt;=$AV$2,($AX$2*($AT$2-BC8)))))</f>
        <v>0</v>
      </c>
      <c r="BE8" s="46"/>
      <c r="BF8" s="45">
        <f>IF(BE8="",0,IF(BE8&gt;$AT$2,0,IF(BE8&gt;=$AV$2,($AX$2*($AT$2-BE8)))))</f>
        <v>0</v>
      </c>
      <c r="BG8" s="45">
        <f>SUM(AT8,AV8,AX8,AZ8,BB8,BD8)-MIN(AT8,AV8,AX8,AZ8,BB8,BD8)</f>
        <v>46.571560055223159</v>
      </c>
      <c r="BH8" s="45">
        <f>BG8+BF8</f>
        <v>46.571560055223159</v>
      </c>
    </row>
    <row r="9" spans="1:60" x14ac:dyDescent="0.25">
      <c r="A9" s="12"/>
      <c r="B9" s="32" t="s">
        <v>279</v>
      </c>
      <c r="C9" s="32" t="s">
        <v>280</v>
      </c>
      <c r="D9" s="32" t="s">
        <v>14</v>
      </c>
      <c r="E9" s="32"/>
      <c r="F9" s="41">
        <f t="shared" si="0"/>
        <v>0</v>
      </c>
      <c r="G9" s="32"/>
      <c r="H9" s="41">
        <f t="shared" si="1"/>
        <v>0</v>
      </c>
      <c r="I9" s="35">
        <v>59.99</v>
      </c>
      <c r="J9" s="42">
        <f t="shared" si="2"/>
        <v>12.057063966866041</v>
      </c>
      <c r="K9" s="35"/>
      <c r="L9" s="42">
        <f t="shared" si="3"/>
        <v>0</v>
      </c>
      <c r="M9" s="35"/>
      <c r="N9" s="42">
        <f t="shared" si="4"/>
        <v>0</v>
      </c>
      <c r="O9" s="35"/>
      <c r="P9" s="42">
        <f t="shared" si="5"/>
        <v>0</v>
      </c>
      <c r="Q9" s="35"/>
      <c r="R9" s="42">
        <f t="shared" si="6"/>
        <v>0</v>
      </c>
      <c r="S9" s="42">
        <f t="shared" si="7"/>
        <v>12.057063966866041</v>
      </c>
      <c r="T9" s="42">
        <f t="shared" si="8"/>
        <v>12.057063966866041</v>
      </c>
      <c r="U9" s="12"/>
      <c r="V9" s="7" t="s">
        <v>283</v>
      </c>
      <c r="W9" s="7" t="s">
        <v>284</v>
      </c>
      <c r="X9" s="7" t="s">
        <v>277</v>
      </c>
      <c r="Y9" s="7"/>
      <c r="Z9" s="36">
        <f t="shared" si="9"/>
        <v>0</v>
      </c>
      <c r="AA9" s="7"/>
      <c r="AB9" s="21">
        <f t="shared" si="10"/>
        <v>0</v>
      </c>
      <c r="AC9" s="7">
        <v>59.11</v>
      </c>
      <c r="AD9" s="21">
        <f t="shared" si="11"/>
        <v>30.372756557754236</v>
      </c>
      <c r="AE9" s="7"/>
      <c r="AF9" s="21">
        <f t="shared" si="12"/>
        <v>0</v>
      </c>
      <c r="AG9" s="7"/>
      <c r="AH9" s="21">
        <f t="shared" si="13"/>
        <v>0</v>
      </c>
      <c r="AI9" s="7"/>
      <c r="AJ9" s="21">
        <f t="shared" si="14"/>
        <v>0</v>
      </c>
      <c r="AK9" s="7"/>
      <c r="AL9" s="21">
        <f t="shared" si="15"/>
        <v>0</v>
      </c>
      <c r="AM9" s="21">
        <f t="shared" si="16"/>
        <v>30.372756557754236</v>
      </c>
      <c r="AN9" s="21">
        <f t="shared" si="17"/>
        <v>30.372756557754236</v>
      </c>
      <c r="AP9" s="9" t="s">
        <v>76</v>
      </c>
      <c r="AQ9" s="9" t="s">
        <v>77</v>
      </c>
      <c r="AR9" s="9" t="s">
        <v>11</v>
      </c>
      <c r="AS9" s="26"/>
      <c r="AT9" s="57">
        <f>IF(AS9="",0,IF(AS9&gt;$AT$2,0,IF(AS9&gt;=$AV$2,($AX$2*($AT$2-AS9)))))</f>
        <v>0</v>
      </c>
      <c r="AU9" s="26">
        <v>69.16</v>
      </c>
      <c r="AV9" s="45">
        <f>IF(AU9="",0,IF(AU9&gt;$AT$2,0,IF(AU9&gt;=$AV$2,($AX$2*($AT$2-AU9)))))</f>
        <v>0</v>
      </c>
      <c r="AW9" s="46">
        <v>66.98</v>
      </c>
      <c r="AX9" s="45">
        <f>IF(AW9="",0,IF(AW9&gt;$AT$2,0,IF(AW9&gt;=$AV$2,($AX$2*($AT$2-AW9)))))</f>
        <v>0</v>
      </c>
      <c r="AY9" s="46"/>
      <c r="AZ9" s="45">
        <f>IF(AY9="",0,IF(AY9&gt;$AT$2,0,IF(AY9&gt;=$AV$2,($AX$2*($AT$2-AY9)))))</f>
        <v>0</v>
      </c>
      <c r="BA9" s="46">
        <v>62.33</v>
      </c>
      <c r="BB9" s="45">
        <f>IF(BA9="",0,IF(BA9&gt;$AT$2,0,IF(BA9&gt;=$AV$2,($AX$2*($AT$2-BA9)))))</f>
        <v>30.096640589047368</v>
      </c>
      <c r="BC9" s="46"/>
      <c r="BD9" s="45">
        <f>IF(BC9="",0,IF(BC9&gt;$AT$2,0,IF(BC9&gt;=$AV$2,($AX$2*($AT$2-BC9)))))</f>
        <v>0</v>
      </c>
      <c r="BE9" s="46"/>
      <c r="BF9" s="45">
        <f>IF(BE9="",0,IF(BE9&gt;$AT$2,0,IF(BE9&gt;=$AV$2,($AX$2*($AT$2-BE9)))))</f>
        <v>0</v>
      </c>
      <c r="BG9" s="45">
        <f>SUM(AT9,AV9,AX9,AZ9,BB9,BD9)-MIN(AT9,AV9,AX9,AZ9,BB9,BD9)</f>
        <v>30.096640589047368</v>
      </c>
      <c r="BH9" s="45">
        <f>BG9+BF9</f>
        <v>30.096640589047368</v>
      </c>
    </row>
    <row r="10" spans="1:60" x14ac:dyDescent="0.25">
      <c r="A10" s="12"/>
      <c r="B10" s="10" t="s">
        <v>101</v>
      </c>
      <c r="C10" s="10" t="s">
        <v>102</v>
      </c>
      <c r="D10" s="10" t="s">
        <v>17</v>
      </c>
      <c r="E10" s="10"/>
      <c r="F10" s="41">
        <f t="shared" si="0"/>
        <v>0</v>
      </c>
      <c r="G10" s="10">
        <v>61.02</v>
      </c>
      <c r="H10" s="41">
        <f t="shared" si="1"/>
        <v>2.5770823745972766</v>
      </c>
      <c r="I10" s="35">
        <v>62.88</v>
      </c>
      <c r="J10" s="42">
        <f t="shared" si="2"/>
        <v>0</v>
      </c>
      <c r="K10" s="35"/>
      <c r="L10" s="42">
        <f t="shared" si="3"/>
        <v>0</v>
      </c>
      <c r="M10" s="35">
        <v>66.55</v>
      </c>
      <c r="N10" s="42">
        <f t="shared" si="4"/>
        <v>0</v>
      </c>
      <c r="O10" s="35"/>
      <c r="P10" s="42">
        <f t="shared" si="5"/>
        <v>0</v>
      </c>
      <c r="Q10" s="35"/>
      <c r="R10" s="42">
        <f t="shared" si="6"/>
        <v>0</v>
      </c>
      <c r="S10" s="42">
        <f t="shared" si="7"/>
        <v>2.5770823745972766</v>
      </c>
      <c r="T10" s="42">
        <f t="shared" si="8"/>
        <v>2.5770823745972766</v>
      </c>
      <c r="U10" s="12"/>
      <c r="V10" s="10" t="s">
        <v>79</v>
      </c>
      <c r="W10" s="10" t="s">
        <v>285</v>
      </c>
      <c r="X10" s="10" t="s">
        <v>277</v>
      </c>
      <c r="Y10" s="7"/>
      <c r="Z10" s="36">
        <f t="shared" si="9"/>
        <v>0</v>
      </c>
      <c r="AA10" s="7"/>
      <c r="AB10" s="21">
        <f t="shared" si="10"/>
        <v>0</v>
      </c>
      <c r="AC10" s="7">
        <v>61.24</v>
      </c>
      <c r="AD10" s="21">
        <f t="shared" si="11"/>
        <v>10.76852277956737</v>
      </c>
      <c r="AE10" s="7"/>
      <c r="AF10" s="21">
        <f t="shared" si="12"/>
        <v>0</v>
      </c>
      <c r="AG10" s="7"/>
      <c r="AH10" s="21">
        <f t="shared" si="13"/>
        <v>0</v>
      </c>
      <c r="AI10" s="7"/>
      <c r="AJ10" s="21">
        <f t="shared" si="14"/>
        <v>0</v>
      </c>
      <c r="AK10" s="7"/>
      <c r="AL10" s="21">
        <f t="shared" si="15"/>
        <v>0</v>
      </c>
      <c r="AM10" s="21">
        <f t="shared" si="16"/>
        <v>10.76852277956737</v>
      </c>
      <c r="AN10" s="21">
        <f t="shared" si="17"/>
        <v>10.76852277956737</v>
      </c>
      <c r="AP10" s="9" t="s">
        <v>70</v>
      </c>
      <c r="AQ10" s="9" t="s">
        <v>105</v>
      </c>
      <c r="AR10" s="9" t="s">
        <v>95</v>
      </c>
      <c r="AS10" s="26"/>
      <c r="AT10" s="57">
        <f>IF(AS10="",0,IF(AS10&gt;$AT$2,0,IF(AS10&gt;=$AV$2,($AX$2*($AT$2-AS10)))))</f>
        <v>0</v>
      </c>
      <c r="AU10" s="26">
        <v>76.760000000000005</v>
      </c>
      <c r="AV10" s="45">
        <f>IF(AU10="",0,IF(AU10&gt;$AT$2,0,IF(AU10&gt;=$AV$2,($AX$2*($AT$2-AU10)))))</f>
        <v>0</v>
      </c>
      <c r="AW10" s="46">
        <v>63.66</v>
      </c>
      <c r="AX10" s="45">
        <f>IF(AW10="",0,IF(AW10&gt;$AT$2,0,IF(AW10&gt;=$AV$2,($AX$2*($AT$2-AW10)))))</f>
        <v>17.855499309710062</v>
      </c>
      <c r="AY10" s="46"/>
      <c r="AZ10" s="45">
        <f>IF(AY10="",0,IF(AY10&gt;$AT$2,0,IF(AY10&gt;=$AV$2,($AX$2*($AT$2-AY10)))))</f>
        <v>0</v>
      </c>
      <c r="BA10" s="46">
        <v>65.75</v>
      </c>
      <c r="BB10" s="45">
        <f>IF(BA10="",0,IF(BA10&gt;$AT$2,0,IF(BA10&gt;=$AV$2,($AX$2*($AT$2-BA10)))))</f>
        <v>0</v>
      </c>
      <c r="BC10" s="46"/>
      <c r="BD10" s="45">
        <f>IF(BC10="",0,IF(BC10&gt;$AT$2,0,IF(BC10&gt;=$AV$2,($AX$2*($AT$2-BC10)))))</f>
        <v>0</v>
      </c>
      <c r="BE10" s="46"/>
      <c r="BF10" s="45">
        <f>IF(BE10="",0,IF(BE10&gt;$AT$2,0,IF(BE10&gt;=$AV$2,($AX$2*($AT$2-BE10)))))</f>
        <v>0</v>
      </c>
      <c r="BG10" s="45">
        <f>SUM(AT10,AV10,AX10,AZ10,BB10,BD10)-MIN(AT10,AV10,AX10,AZ10,BB10,BD10)</f>
        <v>17.855499309710062</v>
      </c>
      <c r="BH10" s="45">
        <f>BG10+BF10</f>
        <v>17.855499309710062</v>
      </c>
    </row>
    <row r="11" spans="1:60" x14ac:dyDescent="0.25">
      <c r="A11" s="12"/>
      <c r="B11" s="32" t="s">
        <v>60</v>
      </c>
      <c r="C11" s="32" t="s">
        <v>61</v>
      </c>
      <c r="D11" s="32" t="s">
        <v>55</v>
      </c>
      <c r="E11" s="32"/>
      <c r="F11" s="41">
        <f t="shared" si="0"/>
        <v>0</v>
      </c>
      <c r="G11" s="32"/>
      <c r="H11" s="41">
        <f t="shared" si="1"/>
        <v>0</v>
      </c>
      <c r="I11" s="35"/>
      <c r="J11" s="42">
        <f t="shared" si="2"/>
        <v>0</v>
      </c>
      <c r="K11" s="35">
        <v>61.32</v>
      </c>
      <c r="L11" s="42">
        <f t="shared" si="3"/>
        <v>0</v>
      </c>
      <c r="M11" s="35"/>
      <c r="N11" s="42">
        <f t="shared" si="4"/>
        <v>0</v>
      </c>
      <c r="O11" s="35"/>
      <c r="P11" s="42">
        <f t="shared" si="5"/>
        <v>0</v>
      </c>
      <c r="Q11" s="35"/>
      <c r="R11" s="42">
        <f t="shared" si="6"/>
        <v>0</v>
      </c>
      <c r="S11" s="42">
        <f t="shared" si="7"/>
        <v>0</v>
      </c>
      <c r="T11" s="42">
        <f t="shared" si="8"/>
        <v>0</v>
      </c>
      <c r="U11" s="12"/>
      <c r="V11" s="13" t="s">
        <v>9</v>
      </c>
      <c r="W11" s="13" t="s">
        <v>10</v>
      </c>
      <c r="X11" s="13" t="s">
        <v>11</v>
      </c>
      <c r="Y11" s="13">
        <v>73.41</v>
      </c>
      <c r="Z11" s="36">
        <f t="shared" si="9"/>
        <v>0</v>
      </c>
      <c r="AA11" s="13"/>
      <c r="AB11" s="21">
        <f t="shared" si="10"/>
        <v>0</v>
      </c>
      <c r="AC11" s="7"/>
      <c r="AD11" s="21">
        <f t="shared" si="11"/>
        <v>0</v>
      </c>
      <c r="AE11" s="7"/>
      <c r="AF11" s="21">
        <f t="shared" si="12"/>
        <v>0</v>
      </c>
      <c r="AG11" s="7"/>
      <c r="AH11" s="21">
        <f t="shared" si="13"/>
        <v>0</v>
      </c>
      <c r="AI11" s="7"/>
      <c r="AJ11" s="21">
        <f t="shared" si="14"/>
        <v>0</v>
      </c>
      <c r="AK11" s="7"/>
      <c r="AL11" s="21">
        <f t="shared" si="15"/>
        <v>0</v>
      </c>
      <c r="AM11" s="21">
        <f t="shared" si="16"/>
        <v>0</v>
      </c>
      <c r="AN11" s="21">
        <f t="shared" si="17"/>
        <v>0</v>
      </c>
      <c r="AP11" s="9" t="s">
        <v>60</v>
      </c>
      <c r="AQ11" s="9" t="s">
        <v>106</v>
      </c>
      <c r="AR11" s="9" t="s">
        <v>14</v>
      </c>
      <c r="AS11" s="26"/>
      <c r="AT11" s="57">
        <f>IF(AS11="",0,IF(AS11&gt;$AT$2,0,IF(AS11&gt;=$AV$2,($AX$2*($AT$2-AS11)))))</f>
        <v>0</v>
      </c>
      <c r="AU11" s="26">
        <v>68.53</v>
      </c>
      <c r="AV11" s="45">
        <f>IF(AU11="",0,IF(AU11&gt;$AT$2,0,IF(AU11&gt;=$AV$2,($AX$2*($AT$2-AU11)))))</f>
        <v>0</v>
      </c>
      <c r="AW11" s="46">
        <v>64.7</v>
      </c>
      <c r="AX11" s="45">
        <f>IF(AW11="",0,IF(AW11&gt;$AT$2,0,IF(AW11&gt;=$AV$2,($AX$2*($AT$2-AW11)))))</f>
        <v>8.2834790612056288</v>
      </c>
      <c r="AY11" s="46">
        <v>67.959999999999994</v>
      </c>
      <c r="AZ11" s="45">
        <f>IF(AY11="",0,IF(AY11&gt;$AT$2,0,IF(AY11&gt;=$AV$2,($AX$2*($AT$2-AY11)))))</f>
        <v>0</v>
      </c>
      <c r="BA11" s="46"/>
      <c r="BB11" s="45">
        <f>IF(BA11="",0,IF(BA11&gt;$AT$2,0,IF(BA11&gt;=$AV$2,($AX$2*($AT$2-BA11)))))</f>
        <v>0</v>
      </c>
      <c r="BC11" s="46"/>
      <c r="BD11" s="45">
        <f>IF(BC11="",0,IF(BC11&gt;$AT$2,0,IF(BC11&gt;=$AV$2,($AX$2*($AT$2-BC11)))))</f>
        <v>0</v>
      </c>
      <c r="BE11" s="46"/>
      <c r="BF11" s="45">
        <f>IF(BE11="",0,IF(BE11&gt;$AT$2,0,IF(BE11&gt;=$AV$2,($AX$2*($AT$2-BE11)))))</f>
        <v>0</v>
      </c>
      <c r="BG11" s="45">
        <f>SUM(AT11,AV11,AX11,AZ11,BB11,BD11)-MIN(AT11,AV11,AX11,AZ11,BB11,BD11)</f>
        <v>8.2834790612056288</v>
      </c>
      <c r="BH11" s="45">
        <f>BG11+BF11</f>
        <v>8.2834790612056288</v>
      </c>
    </row>
    <row r="12" spans="1:60" x14ac:dyDescent="0.25">
      <c r="A12" s="12"/>
      <c r="B12" s="32" t="s">
        <v>84</v>
      </c>
      <c r="C12" s="32" t="s">
        <v>330</v>
      </c>
      <c r="D12" s="32" t="s">
        <v>55</v>
      </c>
      <c r="E12" s="32"/>
      <c r="F12" s="41">
        <f t="shared" si="0"/>
        <v>0</v>
      </c>
      <c r="G12" s="32"/>
      <c r="H12" s="41">
        <f t="shared" si="1"/>
        <v>0</v>
      </c>
      <c r="I12" s="35"/>
      <c r="J12" s="42">
        <f t="shared" si="2"/>
        <v>0</v>
      </c>
      <c r="K12" s="35">
        <v>71.209999999999994</v>
      </c>
      <c r="L12" s="42">
        <f t="shared" si="3"/>
        <v>0</v>
      </c>
      <c r="M12" s="35"/>
      <c r="N12" s="42">
        <f t="shared" si="4"/>
        <v>0</v>
      </c>
      <c r="O12" s="35"/>
      <c r="P12" s="42">
        <f t="shared" si="5"/>
        <v>0</v>
      </c>
      <c r="Q12" s="35"/>
      <c r="R12" s="42">
        <f t="shared" si="6"/>
        <v>0</v>
      </c>
      <c r="S12" s="42">
        <f t="shared" si="7"/>
        <v>0</v>
      </c>
      <c r="T12" s="42">
        <f t="shared" si="8"/>
        <v>0</v>
      </c>
      <c r="U12" s="12"/>
      <c r="V12" s="13" t="s">
        <v>12</v>
      </c>
      <c r="W12" s="13" t="s">
        <v>13</v>
      </c>
      <c r="X12" s="13" t="s">
        <v>14</v>
      </c>
      <c r="Y12" s="13">
        <v>72.290000000000006</v>
      </c>
      <c r="Z12" s="36">
        <f t="shared" si="9"/>
        <v>0</v>
      </c>
      <c r="AA12" s="13">
        <v>76.61</v>
      </c>
      <c r="AB12" s="21">
        <f t="shared" si="10"/>
        <v>0</v>
      </c>
      <c r="AC12" s="7"/>
      <c r="AD12" s="21">
        <f t="shared" si="11"/>
        <v>0</v>
      </c>
      <c r="AE12" s="7"/>
      <c r="AF12" s="21">
        <f t="shared" si="12"/>
        <v>0</v>
      </c>
      <c r="AG12" s="7"/>
      <c r="AH12" s="21">
        <f t="shared" si="13"/>
        <v>0</v>
      </c>
      <c r="AI12" s="7"/>
      <c r="AJ12" s="21">
        <f t="shared" si="14"/>
        <v>0</v>
      </c>
      <c r="AK12" s="7"/>
      <c r="AL12" s="21">
        <f t="shared" si="15"/>
        <v>0</v>
      </c>
      <c r="AM12" s="21">
        <f t="shared" si="16"/>
        <v>0</v>
      </c>
      <c r="AN12" s="21">
        <f t="shared" si="17"/>
        <v>0</v>
      </c>
      <c r="AP12" s="32" t="s">
        <v>26</v>
      </c>
      <c r="AQ12" s="32" t="s">
        <v>27</v>
      </c>
      <c r="AR12" s="32" t="s">
        <v>28</v>
      </c>
      <c r="AS12" s="44">
        <v>66.09</v>
      </c>
      <c r="AT12" s="57">
        <f>IF(AS12="",0,IF(AS12&gt;$AT$2,0,IF(AS12&gt;=$AV$2,($AX$2*($AT$2-AS12)))))</f>
        <v>0</v>
      </c>
      <c r="AU12" s="44"/>
      <c r="AV12" s="45">
        <f>IF(AU12="",0,IF(AU12&gt;$AT$2,0,IF(AU12&gt;=$AV$2,($AX$2*($AT$2-AU12)))))</f>
        <v>0</v>
      </c>
      <c r="AW12" s="46"/>
      <c r="AX12" s="45">
        <f>IF(AW12="",0,IF(AW12&gt;$AT$2,0,IF(AW12&gt;=$AV$2,($AX$2*($AT$2-AW12)))))</f>
        <v>0</v>
      </c>
      <c r="AY12" s="46">
        <v>64.849999999999994</v>
      </c>
      <c r="AZ12" s="45">
        <f>IF(AY12="",0,IF(AY12&gt;$AT$2,0,IF(AY12&gt;=$AV$2,($AX$2*($AT$2-AY12)))))</f>
        <v>6.9028992176714237</v>
      </c>
      <c r="BA12" s="46"/>
      <c r="BB12" s="45">
        <f>IF(BA12="",0,IF(BA12&gt;$AT$2,0,IF(BA12&gt;=$AV$2,($AX$2*($AT$2-BA12)))))</f>
        <v>0</v>
      </c>
      <c r="BC12" s="46"/>
      <c r="BD12" s="45">
        <f>IF(BC12="",0,IF(BC12&gt;$AT$2,0,IF(BC12&gt;=$AV$2,($AX$2*($AT$2-BC12)))))</f>
        <v>0</v>
      </c>
      <c r="BE12" s="46"/>
      <c r="BF12" s="45">
        <f>IF(BE12="",0,IF(BE12&gt;$AT$2,0,IF(BE12&gt;=$AV$2,($AX$2*($AT$2-BE12)))))</f>
        <v>0</v>
      </c>
      <c r="BG12" s="45">
        <f>SUM(AT12,AV12,AX12,AZ12,BB12,BD12)-MIN(AT12,AV12,AX12,AZ12,BB12,BD12)</f>
        <v>6.9028992176714237</v>
      </c>
      <c r="BH12" s="45">
        <f>BG12+BF12</f>
        <v>6.9028992176714237</v>
      </c>
    </row>
    <row r="13" spans="1:60" x14ac:dyDescent="0.25">
      <c r="A13" s="12"/>
      <c r="B13" s="32" t="s">
        <v>62</v>
      </c>
      <c r="C13" s="32" t="s">
        <v>63</v>
      </c>
      <c r="D13" s="32" t="s">
        <v>55</v>
      </c>
      <c r="E13" s="32"/>
      <c r="F13" s="41">
        <f t="shared" ref="F13:F14" si="18">IF(E13="",0,IF(E13&gt;$F$2,0,IF(E13&gt;=$H$2,($J$2*($F$2-E13)))))</f>
        <v>0</v>
      </c>
      <c r="G13" s="32"/>
      <c r="H13" s="41">
        <f t="shared" ref="H13:H14" si="19">IF(G13="",0,IF(G13&gt;$F$2,0,IF(G13&gt;=$H$2,($J$2*($F$2-G13)))))</f>
        <v>0</v>
      </c>
      <c r="I13" s="35"/>
      <c r="J13" s="42">
        <f t="shared" ref="J13:J14" si="20">IF(I13="",0,IF(I13&gt;$F$2,0,IF(I13&gt;=$H$2,($J$2*($F$2-I13)))))</f>
        <v>0</v>
      </c>
      <c r="K13" s="35"/>
      <c r="L13" s="42">
        <f t="shared" ref="L13:L14" si="21">IF(K13="",0,IF(K13&gt;$F$2,0,IF(K13&gt;=$H$2,($J$2*($F$2-K13)))))</f>
        <v>0</v>
      </c>
      <c r="M13" s="35">
        <v>63.44</v>
      </c>
      <c r="N13" s="42">
        <f t="shared" ref="N13:N14" si="22">IF(M13="",0,IF(M13&gt;$F$2,0,IF(M13&gt;=$H$2,($J$2*($F$2-M13)))))</f>
        <v>0</v>
      </c>
      <c r="O13" s="35"/>
      <c r="P13" s="42">
        <f t="shared" ref="P13:P14" si="23">IF(O13="",0,IF(O13&gt;$F$2,0,IF(O13&gt;=$H$2,($J$2*($F$2-O13)))))</f>
        <v>0</v>
      </c>
      <c r="Q13" s="35"/>
      <c r="R13" s="42">
        <f t="shared" ref="R13:R14" si="24">IF(Q13="",0,IF(Q13&gt;$F$2,0,IF(Q13&gt;=$H$2,($J$2*($F$2-Q13)))))</f>
        <v>0</v>
      </c>
      <c r="S13" s="42">
        <f t="shared" ref="S13:S14" si="25">SUM(F13,H13,J13,L13,N13,P13)-MIN(F13,H13,J13,L13,N13,P13)</f>
        <v>0</v>
      </c>
      <c r="T13" s="42">
        <f t="shared" ref="T13:T14" si="26">S13+R13</f>
        <v>0</v>
      </c>
      <c r="U13" s="12"/>
      <c r="V13" s="13" t="s">
        <v>15</v>
      </c>
      <c r="W13" s="13" t="s">
        <v>16</v>
      </c>
      <c r="X13" s="13" t="s">
        <v>17</v>
      </c>
      <c r="Y13" s="13">
        <v>68.7</v>
      </c>
      <c r="Z13" s="36">
        <f t="shared" si="9"/>
        <v>0</v>
      </c>
      <c r="AA13" s="13">
        <v>67.05</v>
      </c>
      <c r="AB13" s="21">
        <f t="shared" si="10"/>
        <v>0</v>
      </c>
      <c r="AC13" s="7">
        <v>64.599999999999994</v>
      </c>
      <c r="AD13" s="21">
        <f t="shared" si="11"/>
        <v>0</v>
      </c>
      <c r="AE13" s="7"/>
      <c r="AF13" s="21">
        <f t="shared" si="12"/>
        <v>0</v>
      </c>
      <c r="AG13" s="7"/>
      <c r="AH13" s="21">
        <f t="shared" si="13"/>
        <v>0</v>
      </c>
      <c r="AI13" s="7"/>
      <c r="AJ13" s="21">
        <f t="shared" si="14"/>
        <v>0</v>
      </c>
      <c r="AK13" s="7"/>
      <c r="AL13" s="21">
        <f t="shared" si="15"/>
        <v>0</v>
      </c>
      <c r="AM13" s="21">
        <f t="shared" si="16"/>
        <v>0</v>
      </c>
      <c r="AN13" s="21">
        <f t="shared" si="17"/>
        <v>0</v>
      </c>
      <c r="AP13" s="32" t="s">
        <v>31</v>
      </c>
      <c r="AQ13" s="32" t="s">
        <v>32</v>
      </c>
      <c r="AR13" s="32" t="s">
        <v>14</v>
      </c>
      <c r="AS13" s="44">
        <v>82.21</v>
      </c>
      <c r="AT13" s="57">
        <f>IF(AS13="",0,IF(AS13&gt;$AT$2,0,IF(AS13&gt;=$AV$2,($AX$2*($AT$2-AS13)))))</f>
        <v>0</v>
      </c>
      <c r="AU13" s="44"/>
      <c r="AV13" s="45">
        <f>IF(AU13="",0,IF(AU13&gt;$AT$2,0,IF(AU13&gt;=$AV$2,($AX$2*($AT$2-AU13)))))</f>
        <v>0</v>
      </c>
      <c r="AW13" s="46"/>
      <c r="AX13" s="45">
        <f>IF(AW13="",0,IF(AW13&gt;$AT$2,0,IF(AW13&gt;=$AV$2,($AX$2*($AT$2-AW13)))))</f>
        <v>0</v>
      </c>
      <c r="AY13" s="46"/>
      <c r="AZ13" s="45">
        <f>IF(AY13="",0,IF(AY13&gt;$AT$2,0,IF(AY13&gt;=$AV$2,($AX$2*($AT$2-AY13)))))</f>
        <v>0</v>
      </c>
      <c r="BA13" s="46"/>
      <c r="BB13" s="45">
        <f>IF(BA13="",0,IF(BA13&gt;$AT$2,0,IF(BA13&gt;=$AV$2,($AX$2*($AT$2-BA13)))))</f>
        <v>0</v>
      </c>
      <c r="BC13" s="46"/>
      <c r="BD13" s="45">
        <f>IF(BC13="",0,IF(BC13&gt;$AT$2,0,IF(BC13&gt;=$AV$2,($AX$2*($AT$2-BC13)))))</f>
        <v>0</v>
      </c>
      <c r="BE13" s="46"/>
      <c r="BF13" s="45">
        <f>IF(BE13="",0,IF(BE13&gt;$AT$2,0,IF(BE13&gt;=$AV$2,($AX$2*($AT$2-BE13)))))</f>
        <v>0</v>
      </c>
      <c r="BG13" s="45">
        <f>SUM(AT13,AV13,AX13,AZ13,BB13,BD13)-MIN(AT13,AV13,AX13,AZ13,BB13,BD13)</f>
        <v>0</v>
      </c>
      <c r="BH13" s="45">
        <f>BG13+BF13</f>
        <v>0</v>
      </c>
    </row>
    <row r="14" spans="1:60" x14ac:dyDescent="0.25">
      <c r="A14" s="12"/>
      <c r="B14" s="32"/>
      <c r="C14" s="32"/>
      <c r="D14" s="32"/>
      <c r="E14" s="32"/>
      <c r="F14" s="41">
        <f t="shared" si="18"/>
        <v>0</v>
      </c>
      <c r="G14" s="32"/>
      <c r="H14" s="41">
        <f t="shared" si="19"/>
        <v>0</v>
      </c>
      <c r="I14" s="35"/>
      <c r="J14" s="42">
        <f t="shared" si="20"/>
        <v>0</v>
      </c>
      <c r="K14" s="35"/>
      <c r="L14" s="42">
        <f t="shared" si="21"/>
        <v>0</v>
      </c>
      <c r="M14" s="35"/>
      <c r="N14" s="42">
        <f t="shared" si="22"/>
        <v>0</v>
      </c>
      <c r="O14" s="35"/>
      <c r="P14" s="42">
        <f t="shared" si="23"/>
        <v>0</v>
      </c>
      <c r="Q14" s="35"/>
      <c r="R14" s="42">
        <f t="shared" si="24"/>
        <v>0</v>
      </c>
      <c r="S14" s="42">
        <f t="shared" si="25"/>
        <v>0</v>
      </c>
      <c r="T14" s="42">
        <f t="shared" si="26"/>
        <v>0</v>
      </c>
      <c r="U14" s="12"/>
      <c r="V14" s="13" t="s">
        <v>18</v>
      </c>
      <c r="W14" s="13" t="s">
        <v>19</v>
      </c>
      <c r="X14" s="13" t="s">
        <v>11</v>
      </c>
      <c r="Y14" s="13">
        <v>66.34</v>
      </c>
      <c r="Z14" s="36">
        <f t="shared" si="9"/>
        <v>0</v>
      </c>
      <c r="AA14" s="13"/>
      <c r="AB14" s="21">
        <f t="shared" si="10"/>
        <v>0</v>
      </c>
      <c r="AC14" s="7"/>
      <c r="AD14" s="21">
        <f t="shared" si="11"/>
        <v>0</v>
      </c>
      <c r="AE14" s="7"/>
      <c r="AF14" s="21">
        <f t="shared" si="12"/>
        <v>0</v>
      </c>
      <c r="AG14" s="7"/>
      <c r="AH14" s="21">
        <f t="shared" si="13"/>
        <v>0</v>
      </c>
      <c r="AI14" s="7"/>
      <c r="AJ14" s="21">
        <f t="shared" si="14"/>
        <v>0</v>
      </c>
      <c r="AK14" s="7"/>
      <c r="AL14" s="21">
        <f t="shared" si="15"/>
        <v>0</v>
      </c>
      <c r="AM14" s="21">
        <f t="shared" si="16"/>
        <v>0</v>
      </c>
      <c r="AN14" s="21">
        <f t="shared" si="17"/>
        <v>0</v>
      </c>
      <c r="AP14" s="32" t="s">
        <v>33</v>
      </c>
      <c r="AQ14" s="32" t="s">
        <v>34</v>
      </c>
      <c r="AR14" s="32" t="s">
        <v>14</v>
      </c>
      <c r="AS14" s="44">
        <v>82.95</v>
      </c>
      <c r="AT14" s="57">
        <f>IF(AS14="",0,IF(AS14&gt;$AT$2,0,IF(AS14&gt;=$AV$2,($AX$2*($AT$2-AS14)))))</f>
        <v>0</v>
      </c>
      <c r="AU14" s="44"/>
      <c r="AV14" s="45">
        <f>IF(AU14="",0,IF(AU14&gt;$AT$2,0,IF(AU14&gt;=$AV$2,($AX$2*($AT$2-AU14)))))</f>
        <v>0</v>
      </c>
      <c r="AW14" s="46"/>
      <c r="AX14" s="45">
        <f>IF(AW14="",0,IF(AW14&gt;$AT$2,0,IF(AW14&gt;=$AV$2,($AX$2*($AT$2-AW14)))))</f>
        <v>0</v>
      </c>
      <c r="AY14" s="46"/>
      <c r="AZ14" s="45">
        <f>IF(AY14="",0,IF(AY14&gt;$AT$2,0,IF(AY14&gt;=$AV$2,($AX$2*($AT$2-AY14)))))</f>
        <v>0</v>
      </c>
      <c r="BA14" s="46"/>
      <c r="BB14" s="45">
        <f>IF(BA14="",0,IF(BA14&gt;$AT$2,0,IF(BA14&gt;=$AV$2,($AX$2*($AT$2-BA14)))))</f>
        <v>0</v>
      </c>
      <c r="BC14" s="46"/>
      <c r="BD14" s="45">
        <f>IF(BC14="",0,IF(BC14&gt;$AT$2,0,IF(BC14&gt;=$AV$2,($AX$2*($AT$2-BC14)))))</f>
        <v>0</v>
      </c>
      <c r="BE14" s="46"/>
      <c r="BF14" s="45">
        <f>IF(BE14="",0,IF(BE14&gt;$AT$2,0,IF(BE14&gt;=$AV$2,($AX$2*($AT$2-BE14)))))</f>
        <v>0</v>
      </c>
      <c r="BG14" s="45">
        <f>SUM(AT14,AV14,AX14,AZ14,BB14,BD14)-MIN(AT14,AV14,AX14,AZ14,BB14,BD14)</f>
        <v>0</v>
      </c>
      <c r="BH14" s="45">
        <f>BG14+BF14</f>
        <v>0</v>
      </c>
    </row>
    <row r="15" spans="1:60" x14ac:dyDescent="0.25">
      <c r="A15" s="12"/>
      <c r="B15" s="33"/>
      <c r="C15" s="33"/>
      <c r="D15" s="33"/>
      <c r="E15" s="33"/>
      <c r="F15" s="33"/>
      <c r="G15" s="33"/>
      <c r="H15" s="3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 t="s">
        <v>20</v>
      </c>
      <c r="W15" s="13" t="s">
        <v>21</v>
      </c>
      <c r="X15" s="13" t="s">
        <v>11</v>
      </c>
      <c r="Y15" s="13">
        <v>62.48</v>
      </c>
      <c r="Z15" s="36">
        <f t="shared" si="9"/>
        <v>0</v>
      </c>
      <c r="AA15" s="13"/>
      <c r="AB15" s="21">
        <f t="shared" si="10"/>
        <v>0</v>
      </c>
      <c r="AC15" s="7"/>
      <c r="AD15" s="21">
        <f t="shared" si="11"/>
        <v>0</v>
      </c>
      <c r="AE15" s="7"/>
      <c r="AF15" s="21">
        <f t="shared" si="12"/>
        <v>0</v>
      </c>
      <c r="AG15" s="7"/>
      <c r="AH15" s="21">
        <f t="shared" si="13"/>
        <v>0</v>
      </c>
      <c r="AI15" s="7"/>
      <c r="AJ15" s="21">
        <f t="shared" si="14"/>
        <v>0</v>
      </c>
      <c r="AK15" s="7"/>
      <c r="AL15" s="21">
        <f t="shared" si="15"/>
        <v>0</v>
      </c>
      <c r="AM15" s="21">
        <f t="shared" si="16"/>
        <v>0</v>
      </c>
      <c r="AN15" s="21">
        <f t="shared" si="17"/>
        <v>0</v>
      </c>
      <c r="AP15" s="9" t="s">
        <v>107</v>
      </c>
      <c r="AQ15" s="9" t="s">
        <v>108</v>
      </c>
      <c r="AR15" s="9" t="s">
        <v>11</v>
      </c>
      <c r="AS15" s="26"/>
      <c r="AT15" s="57">
        <f>IF(AS15="",0,IF(AS15&gt;$AT$2,0,IF(AS15&gt;=$AV$2,($AX$2*($AT$2-AS15)))))</f>
        <v>0</v>
      </c>
      <c r="AU15" s="26">
        <v>75.53</v>
      </c>
      <c r="AV15" s="45">
        <f>IF(AU15="",0,IF(AU15&gt;$AT$2,0,IF(AU15&gt;=$AV$2,($AX$2*($AT$2-AU15)))))</f>
        <v>0</v>
      </c>
      <c r="AW15" s="46"/>
      <c r="AX15" s="45">
        <f>IF(AW15="",0,IF(AW15&gt;$AT$2,0,IF(AW15&gt;=$AV$2,($AX$2*($AT$2-AW15)))))</f>
        <v>0</v>
      </c>
      <c r="AY15" s="46"/>
      <c r="AZ15" s="45">
        <f>IF(AY15="",0,IF(AY15&gt;$AT$2,0,IF(AY15&gt;=$AV$2,($AX$2*($AT$2-AY15)))))</f>
        <v>0</v>
      </c>
      <c r="BA15" s="46"/>
      <c r="BB15" s="45">
        <f>IF(BA15="",0,IF(BA15&gt;$AT$2,0,IF(BA15&gt;=$AV$2,($AX$2*($AT$2-BA15)))))</f>
        <v>0</v>
      </c>
      <c r="BC15" s="46"/>
      <c r="BD15" s="45">
        <f>IF(BC15="",0,IF(BC15&gt;$AT$2,0,IF(BC15&gt;=$AV$2,($AX$2*($AT$2-BC15)))))</f>
        <v>0</v>
      </c>
      <c r="BE15" s="46"/>
      <c r="BF15" s="45">
        <f>IF(BE15="",0,IF(BE15&gt;$AT$2,0,IF(BE15&gt;=$AV$2,($AX$2*($AT$2-BE15)))))</f>
        <v>0</v>
      </c>
      <c r="BG15" s="45">
        <f>SUM(AT15,AV15,AX15,AZ15,BB15,BD15)-MIN(AT15,AV15,AX15,AZ15,BB15,BD15)</f>
        <v>0</v>
      </c>
      <c r="BH15" s="45">
        <f>BG15+BF15</f>
        <v>0</v>
      </c>
    </row>
    <row r="16" spans="1:60" s="11" customFormat="1" x14ac:dyDescent="0.25">
      <c r="A16" s="12"/>
      <c r="B16" s="34"/>
      <c r="C16" s="34"/>
      <c r="D16" s="34"/>
      <c r="E16" s="34"/>
      <c r="F16" s="34"/>
      <c r="G16" s="34"/>
      <c r="H16" s="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 t="s">
        <v>22</v>
      </c>
      <c r="W16" s="13" t="s">
        <v>23</v>
      </c>
      <c r="X16" s="13" t="s">
        <v>11</v>
      </c>
      <c r="Y16" s="13">
        <v>62.42</v>
      </c>
      <c r="Z16" s="36">
        <f t="shared" si="9"/>
        <v>0</v>
      </c>
      <c r="AA16" s="13">
        <v>63.25</v>
      </c>
      <c r="AB16" s="21">
        <f t="shared" si="10"/>
        <v>0</v>
      </c>
      <c r="AC16" s="7"/>
      <c r="AD16" s="21">
        <f t="shared" si="11"/>
        <v>0</v>
      </c>
      <c r="AE16" s="7"/>
      <c r="AF16" s="21">
        <f t="shared" si="12"/>
        <v>0</v>
      </c>
      <c r="AG16" s="7"/>
      <c r="AH16" s="21">
        <f t="shared" si="13"/>
        <v>0</v>
      </c>
      <c r="AI16" s="7"/>
      <c r="AJ16" s="21">
        <f t="shared" si="14"/>
        <v>0</v>
      </c>
      <c r="AK16" s="7"/>
      <c r="AL16" s="21">
        <f t="shared" si="15"/>
        <v>0</v>
      </c>
      <c r="AM16" s="21">
        <f t="shared" si="16"/>
        <v>0</v>
      </c>
      <c r="AN16" s="21">
        <f t="shared" si="17"/>
        <v>0</v>
      </c>
      <c r="AO16" s="19"/>
      <c r="AP16" s="9" t="s">
        <v>66</v>
      </c>
      <c r="AQ16" s="9" t="s">
        <v>109</v>
      </c>
      <c r="AR16" s="9" t="s">
        <v>95</v>
      </c>
      <c r="AS16" s="26"/>
      <c r="AT16" s="57">
        <f>IF(AS16="",0,IF(AS16&gt;$AT$2,0,IF(AS16&gt;=$AV$2,($AX$2*($AT$2-AS16)))))</f>
        <v>0</v>
      </c>
      <c r="AU16" s="26">
        <v>79.19</v>
      </c>
      <c r="AV16" s="45">
        <f>IF(AU16="",0,IF(AU16&gt;$AT$2,0,IF(AU16&gt;=$AV$2,($AX$2*($AT$2-AU16)))))</f>
        <v>0</v>
      </c>
      <c r="AW16" s="46"/>
      <c r="AX16" s="45">
        <f>IF(AW16="",0,IF(AW16&gt;$AT$2,0,IF(AW16&gt;=$AV$2,($AX$2*($AT$2-AW16)))))</f>
        <v>0</v>
      </c>
      <c r="AY16" s="46"/>
      <c r="AZ16" s="45">
        <f>IF(AY16="",0,IF(AY16&gt;$AT$2,0,IF(AY16&gt;=$AV$2,($AX$2*($AT$2-AY16)))))</f>
        <v>0</v>
      </c>
      <c r="BA16" s="46"/>
      <c r="BB16" s="45">
        <f>IF(BA16="",0,IF(BA16&gt;$AT$2,0,IF(BA16&gt;=$AV$2,($AX$2*($AT$2-BA16)))))</f>
        <v>0</v>
      </c>
      <c r="BC16" s="46"/>
      <c r="BD16" s="45">
        <f>IF(BC16="",0,IF(BC16&gt;$AT$2,0,IF(BC16&gt;=$AV$2,($AX$2*($AT$2-BC16)))))</f>
        <v>0</v>
      </c>
      <c r="BE16" s="46"/>
      <c r="BF16" s="45">
        <f>IF(BE16="",0,IF(BE16&gt;$AT$2,0,IF(BE16&gt;=$AV$2,($AX$2*($AT$2-BE16)))))</f>
        <v>0</v>
      </c>
      <c r="BG16" s="45">
        <f>SUM(AT16,AV16,AX16,AZ16,BB16,BD16)-MIN(AT16,AV16,AX16,AZ16,BB16,BD16)</f>
        <v>0</v>
      </c>
      <c r="BH16" s="45">
        <f>BG16+BF16</f>
        <v>0</v>
      </c>
    </row>
    <row r="17" spans="1:60" s="11" customFormat="1" x14ac:dyDescent="0.25">
      <c r="A17" s="12"/>
      <c r="B17" s="34"/>
      <c r="C17" s="34"/>
      <c r="D17" s="34"/>
      <c r="E17" s="34"/>
      <c r="F17" s="34"/>
      <c r="G17" s="34"/>
      <c r="H17" s="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0" t="s">
        <v>60</v>
      </c>
      <c r="W17" s="10" t="s">
        <v>103</v>
      </c>
      <c r="X17" s="10" t="s">
        <v>28</v>
      </c>
      <c r="Y17" s="10"/>
      <c r="Z17" s="36">
        <f t="shared" si="9"/>
        <v>0</v>
      </c>
      <c r="AA17" s="10">
        <v>63.26</v>
      </c>
      <c r="AB17" s="21">
        <f t="shared" si="10"/>
        <v>0</v>
      </c>
      <c r="AC17" s="7">
        <v>66.349999999999994</v>
      </c>
      <c r="AD17" s="21">
        <f t="shared" si="11"/>
        <v>0</v>
      </c>
      <c r="AE17" s="7"/>
      <c r="AF17" s="21">
        <f t="shared" si="12"/>
        <v>0</v>
      </c>
      <c r="AG17" s="7"/>
      <c r="AH17" s="21">
        <f t="shared" si="13"/>
        <v>0</v>
      </c>
      <c r="AI17" s="7"/>
      <c r="AJ17" s="21">
        <f t="shared" si="14"/>
        <v>0</v>
      </c>
      <c r="AK17" s="7"/>
      <c r="AL17" s="21">
        <f t="shared" si="15"/>
        <v>0</v>
      </c>
      <c r="AM17" s="21">
        <f t="shared" si="16"/>
        <v>0</v>
      </c>
      <c r="AN17" s="21">
        <f t="shared" si="17"/>
        <v>0</v>
      </c>
      <c r="AO17" s="19"/>
      <c r="AP17" s="9" t="s">
        <v>110</v>
      </c>
      <c r="AQ17" s="9" t="s">
        <v>111</v>
      </c>
      <c r="AR17" s="9" t="s">
        <v>95</v>
      </c>
      <c r="AS17" s="26"/>
      <c r="AT17" s="57">
        <f>IF(AS17="",0,IF(AS17&gt;$AT$2,0,IF(AS17&gt;=$AV$2,($AX$2*($AT$2-AS17)))))</f>
        <v>0</v>
      </c>
      <c r="AU17" s="26">
        <v>94.92</v>
      </c>
      <c r="AV17" s="45">
        <f>IF(AU17="",0,IF(AU17&gt;$AT$2,0,IF(AU17&gt;=$AV$2,($AX$2*($AT$2-AU17)))))</f>
        <v>0</v>
      </c>
      <c r="AW17" s="46"/>
      <c r="AX17" s="45">
        <f>IF(AW17="",0,IF(AW17&gt;$AT$2,0,IF(AW17&gt;=$AV$2,($AX$2*($AT$2-AW17)))))</f>
        <v>0</v>
      </c>
      <c r="AY17" s="46"/>
      <c r="AZ17" s="45">
        <f>IF(AY17="",0,IF(AY17&gt;$AT$2,0,IF(AY17&gt;=$AV$2,($AX$2*($AT$2-AY17)))))</f>
        <v>0</v>
      </c>
      <c r="BA17" s="46"/>
      <c r="BB17" s="45">
        <f>IF(BA17="",0,IF(BA17&gt;$AT$2,0,IF(BA17&gt;=$AV$2,($AX$2*($AT$2-BA17)))))</f>
        <v>0</v>
      </c>
      <c r="BC17" s="46"/>
      <c r="BD17" s="45">
        <f>IF(BC17="",0,IF(BC17&gt;$AT$2,0,IF(BC17&gt;=$AV$2,($AX$2*($AT$2-BC17)))))</f>
        <v>0</v>
      </c>
      <c r="BE17" s="46"/>
      <c r="BF17" s="45">
        <f>IF(BE17="",0,IF(BE17&gt;$AT$2,0,IF(BE17&gt;=$AV$2,($AX$2*($AT$2-BE17)))))</f>
        <v>0</v>
      </c>
      <c r="BG17" s="45">
        <f>SUM(AT17,AV17,AX17,AZ17,BB17,BD17)-MIN(AT17,AV17,AX17,AZ17,BB17,BD17)</f>
        <v>0</v>
      </c>
      <c r="BH17" s="45">
        <f>BG17+BF17</f>
        <v>0</v>
      </c>
    </row>
    <row r="18" spans="1:60" s="11" customFormat="1" x14ac:dyDescent="0.25">
      <c r="A18" s="12"/>
      <c r="B18" s="34"/>
      <c r="C18" s="34"/>
      <c r="D18" s="34"/>
      <c r="E18" s="34"/>
      <c r="F18" s="34"/>
      <c r="G18" s="34"/>
      <c r="H18" s="6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0" t="s">
        <v>33</v>
      </c>
      <c r="W18" s="10" t="s">
        <v>104</v>
      </c>
      <c r="X18" s="10" t="s">
        <v>11</v>
      </c>
      <c r="Y18" s="10"/>
      <c r="Z18" s="36">
        <f t="shared" si="9"/>
        <v>0</v>
      </c>
      <c r="AA18" s="10">
        <v>63.94</v>
      </c>
      <c r="AB18" s="21">
        <f t="shared" si="10"/>
        <v>0</v>
      </c>
      <c r="AC18" s="7"/>
      <c r="AD18" s="21">
        <f t="shared" si="11"/>
        <v>0</v>
      </c>
      <c r="AE18" s="7"/>
      <c r="AF18" s="21">
        <f t="shared" si="12"/>
        <v>0</v>
      </c>
      <c r="AG18" s="7"/>
      <c r="AH18" s="21">
        <f t="shared" si="13"/>
        <v>0</v>
      </c>
      <c r="AI18" s="7"/>
      <c r="AJ18" s="21">
        <f t="shared" si="14"/>
        <v>0</v>
      </c>
      <c r="AK18" s="7"/>
      <c r="AL18" s="21">
        <f t="shared" si="15"/>
        <v>0</v>
      </c>
      <c r="AM18" s="21">
        <f t="shared" si="16"/>
        <v>0</v>
      </c>
      <c r="AN18" s="21">
        <f t="shared" si="17"/>
        <v>0</v>
      </c>
      <c r="AO18" s="19"/>
      <c r="AP18" s="48" t="s">
        <v>51</v>
      </c>
      <c r="AQ18" s="48" t="s">
        <v>287</v>
      </c>
      <c r="AR18" s="48" t="s">
        <v>14</v>
      </c>
      <c r="AS18" s="46"/>
      <c r="AT18" s="57">
        <f>IF(AS18="",0,IF(AS18&gt;$AT$2,0,IF(AS18&gt;=$AV$2,($AX$2*($AT$2-AS18)))))</f>
        <v>0</v>
      </c>
      <c r="AU18" s="46"/>
      <c r="AV18" s="45">
        <f>IF(AU18="",0,IF(AU18&gt;$AT$2,0,IF(AU18&gt;=$AV$2,($AX$2*($AT$2-AU18)))))</f>
        <v>0</v>
      </c>
      <c r="AW18" s="46">
        <v>68.47</v>
      </c>
      <c r="AX18" s="45">
        <f>IF(AW18="",0,IF(AW18&gt;$AT$2,0,IF(AW18&gt;=$AV$2,($AX$2*($AT$2-AW18)))))</f>
        <v>0</v>
      </c>
      <c r="AY18" s="46">
        <v>67.59</v>
      </c>
      <c r="AZ18" s="45">
        <f>IF(AY18="",0,IF(AY18&gt;$AT$2,0,IF(AY18&gt;=$AV$2,($AX$2*($AT$2-AY18)))))</f>
        <v>0</v>
      </c>
      <c r="BA18" s="46"/>
      <c r="BB18" s="45">
        <f>IF(BA18="",0,IF(BA18&gt;$AT$2,0,IF(BA18&gt;=$AV$2,($AX$2*($AT$2-BA18)))))</f>
        <v>0</v>
      </c>
      <c r="BC18" s="46"/>
      <c r="BD18" s="45">
        <f>IF(BC18="",0,IF(BC18&gt;$AT$2,0,IF(BC18&gt;=$AV$2,($AX$2*($AT$2-BC18)))))</f>
        <v>0</v>
      </c>
      <c r="BE18" s="46"/>
      <c r="BF18" s="45">
        <f>IF(BE18="",0,IF(BE18&gt;$AT$2,0,IF(BE18&gt;=$AV$2,($AX$2*($AT$2-BE18)))))</f>
        <v>0</v>
      </c>
      <c r="BG18" s="45">
        <f>SUM(AT18,AV18,AX18,AZ18,BB18,BD18)-MIN(AT18,AV18,AX18,AZ18,BB18,BD18)</f>
        <v>0</v>
      </c>
      <c r="BH18" s="45">
        <f>BG18+BF18</f>
        <v>0</v>
      </c>
    </row>
    <row r="19" spans="1:60" x14ac:dyDescent="0.25">
      <c r="A19" s="12"/>
      <c r="B19" s="33"/>
      <c r="C19" s="33"/>
      <c r="D19" s="33"/>
      <c r="E19" s="33"/>
      <c r="F19" s="33"/>
      <c r="G19" s="33"/>
      <c r="H19" s="3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0" t="s">
        <v>18</v>
      </c>
      <c r="W19" s="10" t="s">
        <v>64</v>
      </c>
      <c r="X19" s="10" t="s">
        <v>17</v>
      </c>
      <c r="Y19" s="10"/>
      <c r="Z19" s="36">
        <f t="shared" si="9"/>
        <v>0</v>
      </c>
      <c r="AA19" s="10">
        <v>66.37</v>
      </c>
      <c r="AB19" s="21">
        <f t="shared" si="10"/>
        <v>0</v>
      </c>
      <c r="AC19" s="7"/>
      <c r="AD19" s="21">
        <f t="shared" si="11"/>
        <v>0</v>
      </c>
      <c r="AE19" s="7"/>
      <c r="AF19" s="21">
        <f t="shared" si="12"/>
        <v>0</v>
      </c>
      <c r="AG19" s="7"/>
      <c r="AH19" s="21">
        <f t="shared" si="13"/>
        <v>0</v>
      </c>
      <c r="AI19" s="7"/>
      <c r="AJ19" s="21">
        <f t="shared" si="14"/>
        <v>0</v>
      </c>
      <c r="AK19" s="7"/>
      <c r="AL19" s="21">
        <f t="shared" si="15"/>
        <v>0</v>
      </c>
      <c r="AM19" s="21">
        <f t="shared" si="16"/>
        <v>0</v>
      </c>
      <c r="AN19" s="21">
        <f t="shared" si="17"/>
        <v>0</v>
      </c>
      <c r="AP19" s="48" t="s">
        <v>18</v>
      </c>
      <c r="AQ19" s="48" t="s">
        <v>47</v>
      </c>
      <c r="AR19" s="48" t="s">
        <v>17</v>
      </c>
      <c r="AS19" s="46"/>
      <c r="AT19" s="57">
        <f>IF(AS19="",0,IF(AS19&gt;$AT$2,0,IF(AS19&gt;=$AV$2,($AX$2*($AT$2-AS19)))))</f>
        <v>0</v>
      </c>
      <c r="AU19" s="46"/>
      <c r="AV19" s="45">
        <f>IF(AU19="",0,IF(AU19&gt;$AT$2,0,IF(AU19&gt;=$AV$2,($AX$2*($AT$2-AU19)))))</f>
        <v>0</v>
      </c>
      <c r="AW19" s="46">
        <v>76.62</v>
      </c>
      <c r="AX19" s="45">
        <f>IF(AW19="",0,IF(AW19&gt;$AT$2,0,IF(AW19&gt;=$AV$2,($AX$2*($AT$2-AW19)))))</f>
        <v>0</v>
      </c>
      <c r="AY19" s="46"/>
      <c r="AZ19" s="45">
        <f>IF(AY19="",0,IF(AY19&gt;$AT$2,0,IF(AY19&gt;=$AV$2,($AX$2*($AT$2-AY19)))))</f>
        <v>0</v>
      </c>
      <c r="BA19" s="46"/>
      <c r="BB19" s="45">
        <f>IF(BA19="",0,IF(BA19&gt;$AT$2,0,IF(BA19&gt;=$AV$2,($AX$2*($AT$2-BA19)))))</f>
        <v>0</v>
      </c>
      <c r="BC19" s="46"/>
      <c r="BD19" s="45">
        <f>IF(BC19="",0,IF(BC19&gt;$AT$2,0,IF(BC19&gt;=$AV$2,($AX$2*($AT$2-BC19)))))</f>
        <v>0</v>
      </c>
      <c r="BE19" s="46"/>
      <c r="BF19" s="45">
        <f>IF(BE19="",0,IF(BE19&gt;$AT$2,0,IF(BE19&gt;=$AV$2,($AX$2*($AT$2-BE19)))))</f>
        <v>0</v>
      </c>
      <c r="BG19" s="45">
        <f>SUM(AT19,AV19,AX19,AZ19,BB19,BD19)-MIN(AT19,AV19,AX19,AZ19,BB19,BD19)</f>
        <v>0</v>
      </c>
      <c r="BH19" s="45">
        <f>BG19+BF19</f>
        <v>0</v>
      </c>
    </row>
    <row r="20" spans="1:60" x14ac:dyDescent="0.25">
      <c r="A20" s="12"/>
      <c r="B20" s="33"/>
      <c r="C20" s="33"/>
      <c r="D20" s="33"/>
      <c r="E20" s="33"/>
      <c r="F20" s="33"/>
      <c r="G20" s="33"/>
      <c r="H20" s="3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0" t="s">
        <v>18</v>
      </c>
      <c r="W20" s="10" t="s">
        <v>286</v>
      </c>
      <c r="X20" s="10" t="s">
        <v>277</v>
      </c>
      <c r="Y20" s="7"/>
      <c r="Z20" s="36">
        <f t="shared" si="9"/>
        <v>0</v>
      </c>
      <c r="AA20" s="7"/>
      <c r="AB20" s="21">
        <f t="shared" si="10"/>
        <v>0</v>
      </c>
      <c r="AC20" s="7">
        <v>65.709999999999994</v>
      </c>
      <c r="AD20" s="21">
        <f t="shared" si="11"/>
        <v>0</v>
      </c>
      <c r="AE20" s="7"/>
      <c r="AF20" s="21">
        <f t="shared" si="12"/>
        <v>0</v>
      </c>
      <c r="AG20" s="7"/>
      <c r="AH20" s="21">
        <f t="shared" si="13"/>
        <v>0</v>
      </c>
      <c r="AI20" s="7"/>
      <c r="AJ20" s="21">
        <f t="shared" si="14"/>
        <v>0</v>
      </c>
      <c r="AK20" s="7"/>
      <c r="AL20" s="21">
        <f t="shared" si="15"/>
        <v>0</v>
      </c>
      <c r="AM20" s="21">
        <f t="shared" si="16"/>
        <v>0</v>
      </c>
      <c r="AN20" s="21">
        <f t="shared" si="17"/>
        <v>0</v>
      </c>
      <c r="AP20" s="9" t="s">
        <v>80</v>
      </c>
      <c r="AQ20" s="9" t="s">
        <v>81</v>
      </c>
      <c r="AR20" s="9" t="s">
        <v>11</v>
      </c>
      <c r="AS20" s="46"/>
      <c r="AT20" s="57">
        <f>IF(AS20="",0,IF(AS20&gt;$AT$2,0,IF(AS20&gt;=$AV$2,($AX$2*($AT$2-AS20)))))</f>
        <v>0</v>
      </c>
      <c r="AU20" s="46"/>
      <c r="AV20" s="45">
        <f>IF(AU20="",0,IF(AU20&gt;$AT$2,0,IF(AU20&gt;=$AV$2,($AX$2*($AT$2-AU20)))))</f>
        <v>0</v>
      </c>
      <c r="AW20" s="46">
        <v>82.91</v>
      </c>
      <c r="AX20" s="45">
        <f>IF(AW20="",0,IF(AW20&gt;$AT$2,0,IF(AW20&gt;=$AV$2,($AX$2*($AT$2-AW20)))))</f>
        <v>0</v>
      </c>
      <c r="AY20" s="46"/>
      <c r="AZ20" s="45">
        <f>IF(AY20="",0,IF(AY20&gt;$AT$2,0,IF(AY20&gt;=$AV$2,($AX$2*($AT$2-AY20)))))</f>
        <v>0</v>
      </c>
      <c r="BA20" s="46">
        <v>71.12</v>
      </c>
      <c r="BB20" s="45">
        <f>IF(BA20="",0,IF(BA20&gt;$AT$2,0,IF(BA20&gt;=$AV$2,($AX$2*($AT$2-BA20)))))</f>
        <v>0</v>
      </c>
      <c r="BC20" s="46"/>
      <c r="BD20" s="45">
        <f>IF(BC20="",0,IF(BC20&gt;$AT$2,0,IF(BC20&gt;=$AV$2,($AX$2*($AT$2-BC20)))))</f>
        <v>0</v>
      </c>
      <c r="BE20" s="46"/>
      <c r="BF20" s="45">
        <f>IF(BE20="",0,IF(BE20&gt;$AT$2,0,IF(BE20&gt;=$AV$2,($AX$2*($AT$2-BE20)))))</f>
        <v>0</v>
      </c>
      <c r="BG20" s="45">
        <f>SUM(AT20,AV20,AX20,AZ20,BB20,BD20)-MIN(AT20,AV20,AX20,AZ20,BB20,BD20)</f>
        <v>0</v>
      </c>
      <c r="BH20" s="45">
        <f>BG20+BF20</f>
        <v>0</v>
      </c>
    </row>
    <row r="21" spans="1:60" x14ac:dyDescent="0.25">
      <c r="A21" s="12"/>
      <c r="B21" s="33"/>
      <c r="C21" s="33"/>
      <c r="D21" s="33"/>
      <c r="E21" s="33"/>
      <c r="F21" s="33"/>
      <c r="G21" s="33"/>
      <c r="H21" s="3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0" t="s">
        <v>43</v>
      </c>
      <c r="W21" s="10" t="s">
        <v>209</v>
      </c>
      <c r="X21" s="10" t="s">
        <v>14</v>
      </c>
      <c r="Y21" s="7"/>
      <c r="Z21" s="36">
        <f t="shared" si="9"/>
        <v>0</v>
      </c>
      <c r="AA21" s="7"/>
      <c r="AB21" s="21">
        <f t="shared" si="10"/>
        <v>0</v>
      </c>
      <c r="AC21" s="7">
        <v>64.430000000000007</v>
      </c>
      <c r="AD21" s="21">
        <f t="shared" si="11"/>
        <v>0</v>
      </c>
      <c r="AE21" s="7"/>
      <c r="AF21" s="21">
        <f t="shared" si="12"/>
        <v>0</v>
      </c>
      <c r="AG21" s="7"/>
      <c r="AH21" s="21">
        <f t="shared" si="13"/>
        <v>0</v>
      </c>
      <c r="AI21" s="7"/>
      <c r="AJ21" s="21">
        <f t="shared" si="14"/>
        <v>0</v>
      </c>
      <c r="AK21" s="7"/>
      <c r="AL21" s="21">
        <f t="shared" si="15"/>
        <v>0</v>
      </c>
      <c r="AM21" s="21">
        <f t="shared" si="16"/>
        <v>0</v>
      </c>
      <c r="AN21" s="21">
        <f t="shared" si="17"/>
        <v>0</v>
      </c>
      <c r="AP21" s="9" t="s">
        <v>288</v>
      </c>
      <c r="AQ21" s="9" t="s">
        <v>289</v>
      </c>
      <c r="AR21" s="9" t="s">
        <v>17</v>
      </c>
      <c r="AS21" s="46"/>
      <c r="AT21" s="57">
        <f>IF(AS21="",0,IF(AS21&gt;$AT$2,0,IF(AS21&gt;=$AV$2,($AX$2*($AT$2-AS21)))))</f>
        <v>0</v>
      </c>
      <c r="AU21" s="46"/>
      <c r="AV21" s="45">
        <f>IF(AU21="",0,IF(AU21&gt;$AT$2,0,IF(AU21&gt;=$AV$2,($AX$2*($AT$2-AU21)))))</f>
        <v>0</v>
      </c>
      <c r="AW21" s="46">
        <v>92.28</v>
      </c>
      <c r="AX21" s="45">
        <f>IF(AW21="",0,IF(AW21&gt;$AT$2,0,IF(AW21&gt;=$AV$2,($AX$2*($AT$2-AW21)))))</f>
        <v>0</v>
      </c>
      <c r="AY21" s="46"/>
      <c r="AZ21" s="45">
        <f>IF(AY21="",0,IF(AY21&gt;$AT$2,0,IF(AY21&gt;=$AV$2,($AX$2*($AT$2-AY21)))))</f>
        <v>0</v>
      </c>
      <c r="BA21" s="46"/>
      <c r="BB21" s="45">
        <f>IF(BA21="",0,IF(BA21&gt;$AT$2,0,IF(BA21&gt;=$AV$2,($AX$2*($AT$2-BA21)))))</f>
        <v>0</v>
      </c>
      <c r="BC21" s="46"/>
      <c r="BD21" s="45">
        <f>IF(BC21="",0,IF(BC21&gt;$AT$2,0,IF(BC21&gt;=$AV$2,($AX$2*($AT$2-BC21)))))</f>
        <v>0</v>
      </c>
      <c r="BE21" s="46"/>
      <c r="BF21" s="45">
        <f>IF(BE21="",0,IF(BE21&gt;$AT$2,0,IF(BE21&gt;=$AV$2,($AX$2*($AT$2-BE21)))))</f>
        <v>0</v>
      </c>
      <c r="BG21" s="45">
        <f>SUM(AT21,AV21,AX21,AZ21,BB21,BD21)-MIN(AT21,AV21,AX21,AZ21,BB21,BD21)</f>
        <v>0</v>
      </c>
      <c r="BH21" s="45">
        <f>BG21+BF21</f>
        <v>0</v>
      </c>
    </row>
    <row r="22" spans="1:60" x14ac:dyDescent="0.25">
      <c r="A22" s="12"/>
      <c r="B22" s="33"/>
      <c r="C22" s="33"/>
      <c r="D22" s="33"/>
      <c r="E22" s="33"/>
      <c r="F22" s="33"/>
      <c r="G22" s="33"/>
      <c r="H22" s="3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7"/>
      <c r="W22" s="7"/>
      <c r="X22" s="7"/>
      <c r="Y22" s="7"/>
      <c r="Z22" s="36">
        <f t="shared" ref="Z22:Z23" si="27">IF(Y22="",0,IF(Y22&gt;$Z$2,0,IF(Y22&gt;=$AB$2,($AD$2*($Z$2-Y22)))))</f>
        <v>0</v>
      </c>
      <c r="AA22" s="7"/>
      <c r="AB22" s="21">
        <f t="shared" ref="AB22:AB23" si="28">IF(AA22="",0,IF(AA22&gt;$Z$2,0,IF(AA22&gt;=$AB$2,($AD$2*($Z$2-AA22)))))</f>
        <v>0</v>
      </c>
      <c r="AC22" s="7"/>
      <c r="AD22" s="21">
        <f t="shared" ref="AD22:AD23" si="29">IF(AC22="",0,IF(AC22&gt;$Z$2,0,IF(AC22&gt;=$AB$2,($AD$2*($Z$2-AC22)))))</f>
        <v>0</v>
      </c>
      <c r="AE22" s="7"/>
      <c r="AF22" s="21">
        <f t="shared" ref="AF22:AF23" si="30">IF(AE22="",0,IF(AE22&gt;$Z$2,0,IF(AE22&gt;=$AB$2,($AD$2*($Z$2-AE22)))))</f>
        <v>0</v>
      </c>
      <c r="AG22" s="7"/>
      <c r="AH22" s="21">
        <f t="shared" ref="AH22:AH23" si="31">IF(AG22="",0,IF(AG22&gt;$Z$2,0,IF(AG22&gt;=$AB$2,($AD$2*($Z$2-AG22)))))</f>
        <v>0</v>
      </c>
      <c r="AI22" s="7"/>
      <c r="AJ22" s="21">
        <f t="shared" ref="AJ22:AJ23" si="32">IF(AI22="",0,IF(AI22&gt;$Z$2,0,IF(AI22&gt;=$AB$2,($AD$2*($Z$2-AI22)))))</f>
        <v>0</v>
      </c>
      <c r="AK22" s="7"/>
      <c r="AL22" s="21">
        <f t="shared" ref="AL22:AL23" si="33">IF(AK22="",0,IF(AK22&gt;$Z$2,0,IF(AK22&gt;=$AB$2,($AD$2*($Z$2-AK22)))))</f>
        <v>0</v>
      </c>
      <c r="AM22" s="21">
        <f t="shared" ref="AM22:AM23" si="34">SUM(Z22,AB22,AD22,AF22,AH22,AJ22)-MIN(Z22,AB22,AD22,AF22,AH22,AJ22)</f>
        <v>0</v>
      </c>
      <c r="AN22" s="21">
        <f t="shared" ref="AN22:AN23" si="35">AM22+AL22</f>
        <v>0</v>
      </c>
      <c r="AP22" s="48"/>
      <c r="AQ22" s="48"/>
      <c r="AR22" s="48"/>
      <c r="AS22" s="46"/>
      <c r="AT22" s="57">
        <f t="shared" ref="AT22:AT24" si="36">IF(AS22="",0,IF(AS22&gt;$AT$2,0,IF(AS22&gt;=$AV$2,($AX$2*($AT$2-AS22)))))</f>
        <v>0</v>
      </c>
      <c r="AU22" s="46"/>
      <c r="AV22" s="45">
        <f t="shared" ref="AV22:AV24" si="37">IF(AU22="",0,IF(AU22&gt;$AT$2,0,IF(AU22&gt;=$AV$2,($AX$2*($AT$2-AU22)))))</f>
        <v>0</v>
      </c>
      <c r="AW22" s="46"/>
      <c r="AX22" s="45">
        <f t="shared" ref="AX22:AX24" si="38">IF(AW22="",0,IF(AW22&gt;$AT$2,0,IF(AW22&gt;=$AV$2,($AX$2*($AT$2-AW22)))))</f>
        <v>0</v>
      </c>
      <c r="AY22" s="46"/>
      <c r="AZ22" s="45">
        <f t="shared" ref="AZ22:AZ24" si="39">IF(AY22="",0,IF(AY22&gt;$AT$2,0,IF(AY22&gt;=$AV$2,($AX$2*($AT$2-AY22)))))</f>
        <v>0</v>
      </c>
      <c r="BA22" s="46"/>
      <c r="BB22" s="45">
        <f t="shared" ref="BB22:BB24" si="40">IF(BA22="",0,IF(BA22&gt;$AT$2,0,IF(BA22&gt;=$AV$2,($AX$2*($AT$2-BA22)))))</f>
        <v>0</v>
      </c>
      <c r="BC22" s="46"/>
      <c r="BD22" s="45">
        <f t="shared" ref="BD22:BD24" si="41">IF(BC22="",0,IF(BC22&gt;$AT$2,0,IF(BC22&gt;=$AV$2,($AX$2*($AT$2-BC22)))))</f>
        <v>0</v>
      </c>
      <c r="BE22" s="46"/>
      <c r="BF22" s="45">
        <f t="shared" ref="BF22:BF24" si="42">IF(BE22="",0,IF(BE22&gt;$AT$2,0,IF(BE22&gt;=$AV$2,($AX$2*($AT$2-BE22)))))</f>
        <v>0</v>
      </c>
      <c r="BG22" s="45">
        <f t="shared" ref="BG22:BG24" si="43">SUM(AT22,AV22,AX22,AZ22,BB22,BD22)-MIN(AT22,AV22,AX22,AZ22,BB22,BD22)</f>
        <v>0</v>
      </c>
      <c r="BH22" s="45">
        <f t="shared" ref="BH22:BH24" si="44">BG22+BF22</f>
        <v>0</v>
      </c>
    </row>
    <row r="23" spans="1:60" x14ac:dyDescent="0.25">
      <c r="A23" s="12"/>
      <c r="B23" s="33"/>
      <c r="C23" s="33"/>
      <c r="D23" s="33"/>
      <c r="E23" s="33"/>
      <c r="F23" s="33"/>
      <c r="G23" s="33"/>
      <c r="H23" s="3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7"/>
      <c r="W23" s="7"/>
      <c r="X23" s="7"/>
      <c r="Y23" s="7"/>
      <c r="Z23" s="36">
        <f t="shared" si="27"/>
        <v>0</v>
      </c>
      <c r="AA23" s="7"/>
      <c r="AB23" s="21">
        <f t="shared" si="28"/>
        <v>0</v>
      </c>
      <c r="AC23" s="7"/>
      <c r="AD23" s="21">
        <f t="shared" si="29"/>
        <v>0</v>
      </c>
      <c r="AE23" s="7"/>
      <c r="AF23" s="21">
        <f t="shared" si="30"/>
        <v>0</v>
      </c>
      <c r="AG23" s="7"/>
      <c r="AH23" s="21">
        <f t="shared" si="31"/>
        <v>0</v>
      </c>
      <c r="AI23" s="7"/>
      <c r="AJ23" s="21">
        <f t="shared" si="32"/>
        <v>0</v>
      </c>
      <c r="AK23" s="7"/>
      <c r="AL23" s="21">
        <f t="shared" si="33"/>
        <v>0</v>
      </c>
      <c r="AM23" s="21">
        <f t="shared" si="34"/>
        <v>0</v>
      </c>
      <c r="AN23" s="21">
        <f t="shared" si="35"/>
        <v>0</v>
      </c>
      <c r="AP23" s="48"/>
      <c r="AQ23" s="48"/>
      <c r="AR23" s="48"/>
      <c r="AS23" s="46"/>
      <c r="AT23" s="57">
        <f t="shared" si="36"/>
        <v>0</v>
      </c>
      <c r="AU23" s="46"/>
      <c r="AV23" s="45">
        <f t="shared" si="37"/>
        <v>0</v>
      </c>
      <c r="AW23" s="46"/>
      <c r="AX23" s="45">
        <f t="shared" si="38"/>
        <v>0</v>
      </c>
      <c r="AY23" s="46"/>
      <c r="AZ23" s="45">
        <f t="shared" si="39"/>
        <v>0</v>
      </c>
      <c r="BA23" s="46"/>
      <c r="BB23" s="45">
        <f t="shared" si="40"/>
        <v>0</v>
      </c>
      <c r="BC23" s="46"/>
      <c r="BD23" s="45">
        <f t="shared" si="41"/>
        <v>0</v>
      </c>
      <c r="BE23" s="46"/>
      <c r="BF23" s="45">
        <f t="shared" si="42"/>
        <v>0</v>
      </c>
      <c r="BG23" s="45">
        <f t="shared" si="43"/>
        <v>0</v>
      </c>
      <c r="BH23" s="45">
        <f t="shared" si="44"/>
        <v>0</v>
      </c>
    </row>
    <row r="24" spans="1:60" x14ac:dyDescent="0.25">
      <c r="A24" s="12"/>
      <c r="B24" s="34"/>
      <c r="C24" s="34"/>
      <c r="D24" s="34"/>
      <c r="E24" s="34"/>
      <c r="F24" s="34"/>
      <c r="G24" s="34"/>
      <c r="H24" s="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AP24" s="48"/>
      <c r="AQ24" s="48"/>
      <c r="AR24" s="48"/>
      <c r="AS24" s="46"/>
      <c r="AT24" s="57">
        <f t="shared" si="36"/>
        <v>0</v>
      </c>
      <c r="AU24" s="46"/>
      <c r="AV24" s="45">
        <f t="shared" si="37"/>
        <v>0</v>
      </c>
      <c r="AW24" s="46"/>
      <c r="AX24" s="45">
        <f t="shared" si="38"/>
        <v>0</v>
      </c>
      <c r="AY24" s="46"/>
      <c r="AZ24" s="45">
        <f t="shared" si="39"/>
        <v>0</v>
      </c>
      <c r="BA24" s="46"/>
      <c r="BB24" s="45">
        <f t="shared" si="40"/>
        <v>0</v>
      </c>
      <c r="BC24" s="46"/>
      <c r="BD24" s="45">
        <f t="shared" si="41"/>
        <v>0</v>
      </c>
      <c r="BE24" s="46"/>
      <c r="BF24" s="45">
        <f t="shared" si="42"/>
        <v>0</v>
      </c>
      <c r="BG24" s="45">
        <f t="shared" si="43"/>
        <v>0</v>
      </c>
      <c r="BH24" s="45">
        <f t="shared" si="44"/>
        <v>0</v>
      </c>
    </row>
    <row r="25" spans="1:60" x14ac:dyDescent="0.25">
      <c r="A25" s="12"/>
      <c r="B25" s="34"/>
      <c r="C25" s="34"/>
      <c r="D25" s="34"/>
      <c r="E25" s="34"/>
      <c r="F25" s="34"/>
      <c r="G25" s="34"/>
      <c r="H25" s="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60" x14ac:dyDescent="0.25">
      <c r="A26" s="12"/>
      <c r="B26" s="34"/>
      <c r="C26" s="34"/>
      <c r="D26" s="34"/>
      <c r="E26" s="34"/>
      <c r="F26" s="34"/>
      <c r="G26" s="34"/>
      <c r="H26" s="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60" x14ac:dyDescent="0.25">
      <c r="A27" s="12"/>
      <c r="B27" s="34"/>
      <c r="C27" s="34"/>
      <c r="D27" s="34"/>
      <c r="E27" s="34"/>
      <c r="F27" s="34"/>
      <c r="G27" s="34"/>
      <c r="H27" s="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60" x14ac:dyDescent="0.25">
      <c r="A28" s="12"/>
      <c r="B28" s="34"/>
      <c r="C28" s="34"/>
      <c r="D28" s="34"/>
      <c r="E28" s="34"/>
      <c r="F28" s="34"/>
      <c r="G28" s="34"/>
      <c r="H28" s="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60" x14ac:dyDescent="0.25">
      <c r="A29" s="12"/>
      <c r="B29" s="34"/>
      <c r="C29" s="34"/>
      <c r="D29" s="34"/>
      <c r="E29" s="34"/>
      <c r="F29" s="34"/>
      <c r="G29" s="34"/>
      <c r="H29" s="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6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6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</sheetData>
  <sortState xmlns:xlrd2="http://schemas.microsoft.com/office/spreadsheetml/2017/richdata2" ref="AP7:BH21">
    <sortCondition descending="1" ref="BG7:BG21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22"/>
  <sheetViews>
    <sheetView zoomScaleNormal="100" workbookViewId="0">
      <selection activeCell="A3" sqref="A3"/>
    </sheetView>
  </sheetViews>
  <sheetFormatPr defaultRowHeight="15" x14ac:dyDescent="0.25"/>
  <cols>
    <col min="1" max="1" width="11.140625" bestFit="1" customWidth="1"/>
    <col min="3" max="3" width="10.7109375" customWidth="1"/>
    <col min="4" max="4" width="14.42578125" customWidth="1"/>
    <col min="5" max="5" width="8.7109375" bestFit="1" customWidth="1"/>
    <col min="6" max="6" width="7" bestFit="1" customWidth="1"/>
    <col min="7" max="7" width="8.5703125" bestFit="1" customWidth="1"/>
    <col min="8" max="9" width="7" bestFit="1" customWidth="1"/>
    <col min="10" max="10" width="6.5703125" bestFit="1" customWidth="1"/>
    <col min="11" max="11" width="5.42578125" bestFit="1" customWidth="1"/>
    <col min="12" max="12" width="3.85546875" bestFit="1" customWidth="1"/>
    <col min="13" max="13" width="7" bestFit="1" customWidth="1"/>
    <col min="14" max="14" width="3.85546875" bestFit="1" customWidth="1"/>
    <col min="15" max="15" width="5.42578125" bestFit="1" customWidth="1"/>
    <col min="16" max="16" width="3.85546875" bestFit="1" customWidth="1"/>
    <col min="17" max="17" width="5.42578125" bestFit="1" customWidth="1"/>
    <col min="18" max="18" width="3.85546875" bestFit="1" customWidth="1"/>
    <col min="19" max="19" width="5.140625" bestFit="1" customWidth="1"/>
    <col min="20" max="20" width="5.28515625" bestFit="1" customWidth="1"/>
    <col min="23" max="23" width="11" customWidth="1"/>
    <col min="24" max="24" width="11.85546875" customWidth="1"/>
    <col min="25" max="25" width="8.7109375" bestFit="1" customWidth="1"/>
    <col min="26" max="26" width="7" bestFit="1" customWidth="1"/>
    <col min="27" max="27" width="8.5703125" bestFit="1" customWidth="1"/>
    <col min="28" max="29" width="7" bestFit="1" customWidth="1"/>
    <col min="30" max="30" width="6.5703125" bestFit="1" customWidth="1"/>
    <col min="31" max="31" width="5.42578125" bestFit="1" customWidth="1"/>
    <col min="32" max="32" width="3.85546875" bestFit="1" customWidth="1"/>
    <col min="33" max="33" width="7" bestFit="1" customWidth="1"/>
    <col min="34" max="34" width="3.85546875" bestFit="1" customWidth="1"/>
    <col min="35" max="35" width="5.42578125" bestFit="1" customWidth="1"/>
    <col min="36" max="36" width="3.85546875" bestFit="1" customWidth="1"/>
    <col min="37" max="37" width="5.42578125" bestFit="1" customWidth="1"/>
    <col min="38" max="38" width="3.85546875" bestFit="1" customWidth="1"/>
    <col min="39" max="39" width="5.140625" bestFit="1" customWidth="1"/>
    <col min="40" max="40" width="5.28515625" bestFit="1" customWidth="1"/>
    <col min="43" max="43" width="13.85546875" customWidth="1"/>
    <col min="44" max="44" width="10.7109375" bestFit="1" customWidth="1"/>
    <col min="45" max="45" width="8.7109375" bestFit="1" customWidth="1"/>
    <col min="46" max="46" width="6" bestFit="1" customWidth="1"/>
    <col min="47" max="47" width="8.5703125" bestFit="1" customWidth="1"/>
    <col min="48" max="48" width="7" bestFit="1" customWidth="1"/>
    <col min="49" max="49" width="5.42578125" bestFit="1" customWidth="1"/>
    <col min="50" max="50" width="6.5703125" bestFit="1" customWidth="1"/>
    <col min="51" max="51" width="5.42578125" bestFit="1" customWidth="1"/>
    <col min="52" max="52" width="3.85546875" bestFit="1" customWidth="1"/>
    <col min="53" max="53" width="5.42578125" bestFit="1" customWidth="1"/>
    <col min="54" max="54" width="3.85546875" bestFit="1" customWidth="1"/>
    <col min="55" max="55" width="5.42578125" bestFit="1" customWidth="1"/>
    <col min="56" max="56" width="3.85546875" bestFit="1" customWidth="1"/>
    <col min="57" max="57" width="5.425781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s="19" customFormat="1" x14ac:dyDescent="0.25">
      <c r="A2" s="63" t="s">
        <v>243</v>
      </c>
      <c r="B2" s="63"/>
      <c r="C2" s="63"/>
      <c r="D2" s="63"/>
      <c r="E2" s="63" t="s">
        <v>258</v>
      </c>
      <c r="F2" s="63">
        <v>2.4481000000000002</v>
      </c>
      <c r="G2" s="63" t="s">
        <v>359</v>
      </c>
      <c r="H2" s="63">
        <v>1.3306</v>
      </c>
      <c r="I2" s="63" t="s">
        <v>250</v>
      </c>
      <c r="J2" s="66">
        <f>200/(F2-H2)</f>
        <v>178.97091722595076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 t="s">
        <v>258</v>
      </c>
      <c r="Z2" s="63">
        <v>2.4622000000000002</v>
      </c>
      <c r="AA2" s="63" t="s">
        <v>359</v>
      </c>
      <c r="AB2" s="63">
        <v>1.3447</v>
      </c>
      <c r="AC2" s="63" t="s">
        <v>250</v>
      </c>
      <c r="AD2" s="66">
        <f>200/(Z2-AB2)</f>
        <v>178.97091722595076</v>
      </c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 t="s">
        <v>258</v>
      </c>
      <c r="AT2" s="63">
        <v>2.528</v>
      </c>
      <c r="AU2" s="63" t="s">
        <v>359</v>
      </c>
      <c r="AV2" s="63">
        <v>1.4105000000000001</v>
      </c>
      <c r="AW2" s="63" t="s">
        <v>250</v>
      </c>
      <c r="AX2" s="66">
        <f>200/(AT2-AV2)</f>
        <v>178.97091722595079</v>
      </c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s="19" customFormat="1" x14ac:dyDescent="0.25"/>
    <row r="4" spans="1:60" s="19" customFormat="1" x14ac:dyDescent="0.25">
      <c r="B4" s="19" t="s">
        <v>360</v>
      </c>
      <c r="C4" s="19" t="s">
        <v>237</v>
      </c>
      <c r="D4" s="19" t="s">
        <v>242</v>
      </c>
      <c r="V4" s="19" t="s">
        <v>360</v>
      </c>
      <c r="W4" s="19" t="s">
        <v>355</v>
      </c>
      <c r="X4" s="19" t="s">
        <v>242</v>
      </c>
      <c r="AP4" s="19" t="s">
        <v>360</v>
      </c>
      <c r="AQ4" s="19" t="s">
        <v>238</v>
      </c>
      <c r="AR4" s="19" t="s">
        <v>242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V5" s="19" t="s">
        <v>5</v>
      </c>
      <c r="W5" s="19" t="s">
        <v>6</v>
      </c>
      <c r="X5" s="19" t="s">
        <v>7</v>
      </c>
      <c r="Y5" s="19" t="s">
        <v>8</v>
      </c>
      <c r="AP5" s="19" t="s">
        <v>5</v>
      </c>
      <c r="AQ5" s="19" t="s">
        <v>6</v>
      </c>
      <c r="AR5" s="19" t="s">
        <v>7</v>
      </c>
      <c r="AS5" s="19" t="s">
        <v>8</v>
      </c>
    </row>
    <row r="6" spans="1:60" s="19" customFormat="1" x14ac:dyDescent="0.25">
      <c r="E6" s="19" t="s">
        <v>251</v>
      </c>
      <c r="F6" s="19" t="s">
        <v>241</v>
      </c>
      <c r="G6" s="19" t="s">
        <v>252</v>
      </c>
      <c r="H6" s="19" t="s">
        <v>241</v>
      </c>
      <c r="I6" s="19" t="s">
        <v>253</v>
      </c>
      <c r="J6" s="19" t="s">
        <v>241</v>
      </c>
      <c r="K6" s="19" t="s">
        <v>254</v>
      </c>
      <c r="L6" s="19" t="s">
        <v>241</v>
      </c>
      <c r="M6" s="19" t="s">
        <v>255</v>
      </c>
      <c r="N6" s="19" t="s">
        <v>241</v>
      </c>
      <c r="O6" s="19" t="s">
        <v>257</v>
      </c>
      <c r="P6" s="19" t="s">
        <v>241</v>
      </c>
      <c r="Q6" s="19" t="s">
        <v>378</v>
      </c>
      <c r="R6" s="19" t="s">
        <v>241</v>
      </c>
      <c r="S6" s="19" t="s">
        <v>259</v>
      </c>
      <c r="T6" s="19" t="s">
        <v>357</v>
      </c>
      <c r="Y6" s="19" t="s">
        <v>251</v>
      </c>
      <c r="Z6" s="19" t="s">
        <v>241</v>
      </c>
      <c r="AA6" s="19" t="s">
        <v>252</v>
      </c>
      <c r="AB6" s="19" t="s">
        <v>241</v>
      </c>
      <c r="AC6" s="19" t="s">
        <v>253</v>
      </c>
      <c r="AD6" s="19" t="s">
        <v>241</v>
      </c>
      <c r="AE6" s="19" t="s">
        <v>254</v>
      </c>
      <c r="AF6" s="19" t="s">
        <v>241</v>
      </c>
      <c r="AG6" s="19" t="s">
        <v>255</v>
      </c>
      <c r="AH6" s="19" t="s">
        <v>241</v>
      </c>
      <c r="AI6" s="19" t="s">
        <v>257</v>
      </c>
      <c r="AJ6" s="19" t="s">
        <v>241</v>
      </c>
      <c r="AK6" s="19" t="s">
        <v>378</v>
      </c>
      <c r="AL6" s="19" t="s">
        <v>241</v>
      </c>
      <c r="AM6" s="19" t="s">
        <v>259</v>
      </c>
      <c r="AN6" s="19" t="s">
        <v>357</v>
      </c>
      <c r="AS6" s="19" t="s">
        <v>251</v>
      </c>
      <c r="AT6" s="19" t="s">
        <v>241</v>
      </c>
      <c r="AU6" s="19" t="s">
        <v>252</v>
      </c>
      <c r="AV6" s="19" t="s">
        <v>241</v>
      </c>
      <c r="AW6" s="19" t="s">
        <v>253</v>
      </c>
      <c r="AX6" s="19" t="s">
        <v>241</v>
      </c>
      <c r="AY6" s="19" t="s">
        <v>254</v>
      </c>
      <c r="AZ6" s="19" t="s">
        <v>241</v>
      </c>
      <c r="BA6" s="19" t="s">
        <v>255</v>
      </c>
      <c r="BB6" s="19" t="s">
        <v>241</v>
      </c>
      <c r="BC6" s="19" t="s">
        <v>257</v>
      </c>
      <c r="BD6" s="19" t="s">
        <v>241</v>
      </c>
      <c r="BE6" s="19" t="s">
        <v>378</v>
      </c>
      <c r="BF6" s="19" t="s">
        <v>241</v>
      </c>
      <c r="BG6" s="19" t="s">
        <v>259</v>
      </c>
      <c r="BH6" s="19" t="s">
        <v>357</v>
      </c>
    </row>
    <row r="7" spans="1:60" s="19" customFormat="1" x14ac:dyDescent="0.25">
      <c r="B7" s="32" t="s">
        <v>41</v>
      </c>
      <c r="C7" s="32" t="s">
        <v>42</v>
      </c>
      <c r="D7" s="32" t="s">
        <v>14</v>
      </c>
      <c r="E7" s="44">
        <v>2.2538</v>
      </c>
      <c r="F7" s="45">
        <f>IF(E7="",0,IF(E7&gt;$F$2,0,IF(E7&gt;=$H$2,($J$2*($F$2-E7)))))</f>
        <v>34.774049217002258</v>
      </c>
      <c r="G7" s="44">
        <v>2.2246000000000001</v>
      </c>
      <c r="H7" s="45">
        <f>IF(G7="",0,IF(G7&gt;$F$2,0,IF(G7&gt;=$H$2,($J$2*($F$2-G7)))))</f>
        <v>40</v>
      </c>
      <c r="I7" s="46">
        <v>2.1034000000000002</v>
      </c>
      <c r="J7" s="45">
        <f>IF(I7="",0,IF(I7&gt;$F$2,0,IF(I7&gt;=$H$2,($J$2*($F$2-I7)))))</f>
        <v>61.691275167785228</v>
      </c>
      <c r="K7" s="46"/>
      <c r="L7" s="45">
        <f>IF(K7="",0,IF(K7&gt;$F$2,0,IF(K7&gt;=$H$2,($J$2*($F$2-K7)))))</f>
        <v>0</v>
      </c>
      <c r="M7" s="46"/>
      <c r="N7" s="45">
        <f>IF(M7="",0,IF(M7&gt;$F$2,0,IF(M7&gt;=$H$2,($J$2*($F$2-M7)))))</f>
        <v>0</v>
      </c>
      <c r="O7" s="46"/>
      <c r="P7" s="45">
        <f>IF(O7="",0,IF(O7&gt;$F$2,0,IF(O7&gt;=$H$2,($J$2*($F$2-O7)))))</f>
        <v>0</v>
      </c>
      <c r="Q7" s="46"/>
      <c r="R7" s="45">
        <f>IF(Q7="",0,IF(Q7&gt;$F$2,0,IF(Q7&gt;=$H$2,($J$2*($F$2-Q7)))))</f>
        <v>0</v>
      </c>
      <c r="S7" s="45">
        <f>SUM(F7,H7,J7,L7,N7,P7)-MIN(F7,H7,J7,L7,N7,P7)</f>
        <v>136.46532438478749</v>
      </c>
      <c r="T7" s="45">
        <f>S7+R7</f>
        <v>136.46532438478749</v>
      </c>
      <c r="V7" s="13" t="s">
        <v>43</v>
      </c>
      <c r="W7" s="13" t="s">
        <v>44</v>
      </c>
      <c r="X7" s="13" t="s">
        <v>11</v>
      </c>
      <c r="Y7" s="13">
        <v>2.1444999999999999</v>
      </c>
      <c r="Z7" s="21">
        <f t="shared" ref="Z7:Z13" si="0">IF(Y7="",0,IF(Y7&gt;$Z$2,0,IF(Y7&gt;=$AB$2,($AD$2*($Z$2-Y7)))))</f>
        <v>56.859060402684612</v>
      </c>
      <c r="AA7" s="13">
        <v>2.1850999999999998</v>
      </c>
      <c r="AB7" s="21">
        <f t="shared" ref="AB7:AB13" si="1">IF(AA7="",0,IF(AA7&gt;$Z$2,0,IF(AA7&gt;=$AB$2,($AD$2*($Z$2-AA7)))))</f>
        <v>49.592841163311014</v>
      </c>
      <c r="AC7" s="7"/>
      <c r="AD7" s="21">
        <f t="shared" ref="AD7:AD13" si="2">IF(AC7="",0,IF(AC7&gt;$Z$2,0,IF(AC7&gt;=$AB$2,($AD$2*($Z$2-AC7)))))</f>
        <v>0</v>
      </c>
      <c r="AE7" s="7"/>
      <c r="AF7" s="21">
        <f t="shared" ref="AF7:AF13" si="3">IF(AE7="",0,IF(AE7&gt;$Z$2,0,IF(AE7&gt;=$AB$2,($AD$2*($Z$2-AE7)))))</f>
        <v>0</v>
      </c>
      <c r="AG7" s="7"/>
      <c r="AH7" s="21">
        <f t="shared" ref="AH7:AH13" si="4">IF(AG7="",0,IF(AG7&gt;$Z$2,0,IF(AG7&gt;=$AB$2,($AD$2*($Z$2-AG7)))))</f>
        <v>0</v>
      </c>
      <c r="AI7" s="7"/>
      <c r="AJ7" s="21">
        <f t="shared" ref="AJ7:AJ13" si="5">IF(AI7="",0,IF(AI7&gt;$Z$2,0,IF(AI7&gt;=$AB$2,($AD$2*($Z$2-AI7)))))</f>
        <v>0</v>
      </c>
      <c r="AK7" s="7"/>
      <c r="AL7" s="21">
        <f t="shared" ref="AL7:AL13" si="6">IF(AK7="",0,IF(AK7&gt;$Z$2,0,IF(AK7&gt;=$AB$2,($AD$2*($Z$2-AK7)))))</f>
        <v>0</v>
      </c>
      <c r="AM7" s="21">
        <f t="shared" ref="AM7:AM13" si="7">SUM(Z7,AB7,AD7,AF7,AH7,AJ7)-MIN(Z7,AB7,AD7,AF7,AH7,AJ7)</f>
        <v>106.45190156599563</v>
      </c>
      <c r="AN7" s="21">
        <f t="shared" ref="AN7:AN13" si="8">AM7+AL7</f>
        <v>106.45190156599563</v>
      </c>
      <c r="AP7" s="13" t="s">
        <v>18</v>
      </c>
      <c r="AQ7" s="13" t="s">
        <v>47</v>
      </c>
      <c r="AR7" s="13" t="s">
        <v>17</v>
      </c>
      <c r="AS7" s="13">
        <v>3.0922000000000001</v>
      </c>
      <c r="AT7" s="21">
        <f>IF(AS7="",0,IF(AS7&gt;$AT$2,0,IF(AS7&gt;=$AV$2,($AX$2*($AT$2-AS7)))))</f>
        <v>0</v>
      </c>
      <c r="AU7" s="7"/>
      <c r="AV7" s="21">
        <f>IF(AU7="",0,IF(AU7&gt;$AT$2,0,IF(AU7&gt;=$AV$2,($AX$2*($AT$2-AU7)))))</f>
        <v>0</v>
      </c>
      <c r="AW7" s="7"/>
      <c r="AX7" s="21">
        <f>IF(AW7="",0,IF(AW7&gt;$AT$2,0,IF(AW7&gt;=$AV$2,($AX$2*($AT$2-AW7)))))</f>
        <v>0</v>
      </c>
      <c r="AY7" s="7"/>
      <c r="AZ7" s="21">
        <f>IF(AY7="",0,IF(AY7&gt;$AT$2,0,IF(AY7&gt;=$AV$2,($AX$2*($AT$2-AY7)))))</f>
        <v>0</v>
      </c>
      <c r="BA7" s="7"/>
      <c r="BB7" s="21">
        <f>IF(BA7="",0,IF(BA7&gt;$AT$2,0,IF(BA7&gt;=$AV$2,($AX$2*($AT$2-BA7)))))</f>
        <v>0</v>
      </c>
      <c r="BC7" s="7"/>
      <c r="BD7" s="21">
        <f>IF(BC7="",0,IF(BC7&gt;$AT$2,0,IF(BC7&gt;=$AV$2,($AX$2*($AT$2-BC7)))))</f>
        <v>0</v>
      </c>
      <c r="BE7" s="7"/>
      <c r="BF7" s="21">
        <f>IF(BE7="",0,IF(BE7&gt;$AT$2,0,IF(BE7&gt;=$AV$2,($AX$2*($AT$2-BE7)))))</f>
        <v>0</v>
      </c>
      <c r="BG7" s="21">
        <f>SUM(AT7,AV7,AX7,AZ7,BB7,BD7)-MIN(AT7,AV7,AX7,AZ7,BB7,BD7)</f>
        <v>0</v>
      </c>
      <c r="BH7" s="21">
        <f>BG7+BF7</f>
        <v>0</v>
      </c>
    </row>
    <row r="8" spans="1:60" s="19" customFormat="1" x14ac:dyDescent="0.25">
      <c r="B8" s="48" t="s">
        <v>62</v>
      </c>
      <c r="C8" s="48" t="s">
        <v>290</v>
      </c>
      <c r="D8" s="48" t="s">
        <v>277</v>
      </c>
      <c r="E8" s="46"/>
      <c r="F8" s="45">
        <f>IF(E8="",0,IF(E8&gt;$F$2,0,IF(E8&gt;=$H$2,($J$2*($F$2-E8)))))</f>
        <v>0</v>
      </c>
      <c r="G8" s="46"/>
      <c r="H8" s="45">
        <f>IF(G8="",0,IF(G8&gt;$F$2,0,IF(G8&gt;=$H$2,($J$2*($F$2-G8)))))</f>
        <v>0</v>
      </c>
      <c r="I8" s="46">
        <v>2.1257999999999999</v>
      </c>
      <c r="J8" s="45">
        <f>IF(I8="",0,IF(I8&gt;$F$2,0,IF(I8&gt;=$H$2,($J$2*($F$2-I8)))))</f>
        <v>57.682326621923977</v>
      </c>
      <c r="K8" s="46"/>
      <c r="L8" s="45">
        <f>IF(K8="",0,IF(K8&gt;$F$2,0,IF(K8&gt;=$H$2,($J$2*($F$2-K8)))))</f>
        <v>0</v>
      </c>
      <c r="M8" s="46"/>
      <c r="N8" s="45">
        <f>IF(M8="",0,IF(M8&gt;$F$2,0,IF(M8&gt;=$H$2,($J$2*($F$2-M8)))))</f>
        <v>0</v>
      </c>
      <c r="O8" s="46"/>
      <c r="P8" s="45">
        <f>IF(O8="",0,IF(O8&gt;$F$2,0,IF(O8&gt;=$H$2,($J$2*($F$2-O8)))))</f>
        <v>0</v>
      </c>
      <c r="Q8" s="46"/>
      <c r="R8" s="45">
        <f>IF(Q8="",0,IF(Q8&gt;$F$2,0,IF(Q8&gt;=$H$2,($J$2*($F$2-Q8)))))</f>
        <v>0</v>
      </c>
      <c r="S8" s="45">
        <f>SUM(F8,H8,J8,L8,N8,P8)-MIN(F8,H8,J8,L8,N8,P8)</f>
        <v>57.682326621923977</v>
      </c>
      <c r="T8" s="45">
        <f>S8+R8</f>
        <v>57.682326621923977</v>
      </c>
      <c r="V8" s="16" t="s">
        <v>79</v>
      </c>
      <c r="W8" s="16" t="s">
        <v>114</v>
      </c>
      <c r="X8" s="16" t="s">
        <v>28</v>
      </c>
      <c r="Y8" s="16"/>
      <c r="Z8" s="21">
        <f t="shared" si="0"/>
        <v>0</v>
      </c>
      <c r="AA8" s="16">
        <v>2.3835000000000002</v>
      </c>
      <c r="AB8" s="21">
        <f t="shared" si="1"/>
        <v>14.085011185682323</v>
      </c>
      <c r="AC8" s="7">
        <v>2.2625999999999999</v>
      </c>
      <c r="AD8" s="21">
        <f t="shared" si="2"/>
        <v>35.722595078299811</v>
      </c>
      <c r="AE8" s="7"/>
      <c r="AF8" s="21">
        <f t="shared" si="3"/>
        <v>0</v>
      </c>
      <c r="AG8" s="7">
        <v>2.4056000000000002</v>
      </c>
      <c r="AH8" s="21">
        <f t="shared" si="4"/>
        <v>10.129753914988809</v>
      </c>
      <c r="AI8" s="7"/>
      <c r="AJ8" s="21">
        <f t="shared" si="5"/>
        <v>0</v>
      </c>
      <c r="AK8" s="7"/>
      <c r="AL8" s="21">
        <f t="shared" si="6"/>
        <v>0</v>
      </c>
      <c r="AM8" s="21">
        <f t="shared" si="7"/>
        <v>59.937360178970948</v>
      </c>
      <c r="AN8" s="21">
        <f t="shared" si="8"/>
        <v>59.937360178970948</v>
      </c>
      <c r="AP8" s="13" t="s">
        <v>48</v>
      </c>
      <c r="AQ8" s="13" t="s">
        <v>49</v>
      </c>
      <c r="AR8" s="13" t="s">
        <v>17</v>
      </c>
      <c r="AS8" s="13">
        <v>3.1427999999999998</v>
      </c>
      <c r="AT8" s="21">
        <f>IF(AS8="",0,IF(AS8&gt;$AT$2,0,IF(AS8&gt;=$AV$2,($AX$2*($AT$2-AS8)))))</f>
        <v>0</v>
      </c>
      <c r="AU8" s="7"/>
      <c r="AV8" s="21">
        <f>IF(AU8="",0,IF(AU8&gt;$AT$2,0,IF(AU8&gt;=$AV$2,($AX$2*($AT$2-AU8)))))</f>
        <v>0</v>
      </c>
      <c r="AW8" s="7"/>
      <c r="AX8" s="21">
        <f>IF(AW8="",0,IF(AW8&gt;$AT$2,0,IF(AW8&gt;=$AV$2,($AX$2*($AT$2-AW8)))))</f>
        <v>0</v>
      </c>
      <c r="AY8" s="7"/>
      <c r="AZ8" s="21">
        <f>IF(AY8="",0,IF(AY8&gt;$AT$2,0,IF(AY8&gt;=$AV$2,($AX$2*($AT$2-AY8)))))</f>
        <v>0</v>
      </c>
      <c r="BA8" s="7"/>
      <c r="BB8" s="21">
        <f>IF(BA8="",0,IF(BA8&gt;$AT$2,0,IF(BA8&gt;=$AV$2,($AX$2*($AT$2-BA8)))))</f>
        <v>0</v>
      </c>
      <c r="BC8" s="7"/>
      <c r="BD8" s="21">
        <f>IF(BC8="",0,IF(BC8&gt;$AT$2,0,IF(BC8&gt;=$AV$2,($AX$2*($AT$2-BC8)))))</f>
        <v>0</v>
      </c>
      <c r="BE8" s="7"/>
      <c r="BF8" s="21">
        <f>IF(BE8="",0,IF(BE8&gt;$AT$2,0,IF(BE8&gt;=$AV$2,($AX$2*($AT$2-BE8)))))</f>
        <v>0</v>
      </c>
      <c r="BG8" s="21">
        <f>SUM(AT8,AV8,AX8,AZ8,BB8,BD8)-MIN(AT8,AV8,AX8,AZ8,BB8,BD8)</f>
        <v>0</v>
      </c>
      <c r="BH8" s="21">
        <f>BG8+BF8</f>
        <v>0</v>
      </c>
    </row>
    <row r="9" spans="1:60" s="19" customFormat="1" x14ac:dyDescent="0.25">
      <c r="B9" s="7" t="s">
        <v>66</v>
      </c>
      <c r="C9" s="7" t="s">
        <v>381</v>
      </c>
      <c r="D9" s="7" t="s">
        <v>95</v>
      </c>
      <c r="E9" s="7"/>
      <c r="F9" s="45">
        <f>IF(E9="",0,IF(E9&gt;$F$2,0,IF(E9&gt;=$H$2,($J$2*($F$2-E9)))))</f>
        <v>0</v>
      </c>
      <c r="G9" s="7"/>
      <c r="H9" s="45">
        <f>IF(G9="",0,IF(G9&gt;$F$2,0,IF(G9&gt;=$H$2,($J$2*($F$2-G9)))))</f>
        <v>0</v>
      </c>
      <c r="I9" s="7"/>
      <c r="J9" s="45">
        <f>IF(I9="",0,IF(I9&gt;$F$2,0,IF(I9&gt;=$H$2,($J$2*($F$2-I9)))))</f>
        <v>0</v>
      </c>
      <c r="K9" s="7"/>
      <c r="L9" s="45">
        <f>IF(K9="",0,IF(K9&gt;$F$2,0,IF(K9&gt;=$H$2,($J$2*($F$2-K9)))))</f>
        <v>0</v>
      </c>
      <c r="M9" s="7">
        <v>2.1467999999999998</v>
      </c>
      <c r="N9" s="45">
        <f>IF(M9="",0,IF(M9&gt;$F$2,0,IF(M9&gt;=$H$2,($J$2*($F$2-M9)))))</f>
        <v>53.923937360179025</v>
      </c>
      <c r="O9" s="7"/>
      <c r="P9" s="45">
        <f>IF(O9="",0,IF(O9&gt;$F$2,0,IF(O9&gt;=$H$2,($J$2*($F$2-O9)))))</f>
        <v>0</v>
      </c>
      <c r="Q9" s="7"/>
      <c r="R9" s="45">
        <f>IF(Q9="",0,IF(Q9&gt;$F$2,0,IF(Q9&gt;=$H$2,($J$2*($F$2-Q9)))))</f>
        <v>0</v>
      </c>
      <c r="S9" s="45">
        <f>SUM(F9,H9,J9,L9,N9,P9)-MIN(F9,H9,J9,L9,N9,P9)</f>
        <v>53.923937360179025</v>
      </c>
      <c r="T9" s="45">
        <f>S9+R9</f>
        <v>53.923937360179025</v>
      </c>
      <c r="V9" s="7" t="s">
        <v>45</v>
      </c>
      <c r="W9" s="7" t="s">
        <v>46</v>
      </c>
      <c r="X9" s="7" t="s">
        <v>11</v>
      </c>
      <c r="Y9" s="7"/>
      <c r="Z9" s="21">
        <f t="shared" si="0"/>
        <v>0</v>
      </c>
      <c r="AA9" s="7"/>
      <c r="AB9" s="21">
        <f t="shared" si="1"/>
        <v>0</v>
      </c>
      <c r="AC9" s="7">
        <v>2.2418</v>
      </c>
      <c r="AD9" s="21">
        <f t="shared" si="2"/>
        <v>39.445190156599573</v>
      </c>
      <c r="AE9" s="7"/>
      <c r="AF9" s="21">
        <f t="shared" si="3"/>
        <v>0</v>
      </c>
      <c r="AG9" s="7"/>
      <c r="AH9" s="21">
        <f t="shared" si="4"/>
        <v>0</v>
      </c>
      <c r="AI9" s="7"/>
      <c r="AJ9" s="21">
        <f t="shared" si="5"/>
        <v>0</v>
      </c>
      <c r="AK9" s="7"/>
      <c r="AL9" s="21">
        <f t="shared" si="6"/>
        <v>0</v>
      </c>
      <c r="AM9" s="21">
        <f t="shared" si="7"/>
        <v>39.445190156599573</v>
      </c>
      <c r="AN9" s="21">
        <f t="shared" si="8"/>
        <v>39.445190156599573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19" customFormat="1" x14ac:dyDescent="0.25">
      <c r="B10" s="15" t="s">
        <v>112</v>
      </c>
      <c r="C10" s="15" t="s">
        <v>113</v>
      </c>
      <c r="D10" s="15" t="s">
        <v>95</v>
      </c>
      <c r="E10" s="47"/>
      <c r="F10" s="45">
        <f>IF(E10="",0,IF(E10&gt;$F$2,0,IF(E10&gt;=$H$2,($J$2*($F$2-E10)))))</f>
        <v>0</v>
      </c>
      <c r="G10" s="47">
        <v>3.0781000000000001</v>
      </c>
      <c r="H10" s="45">
        <f>IF(G10="",0,IF(G10&gt;$F$2,0,IF(G10&gt;=$H$2,($J$2*($F$2-G10)))))</f>
        <v>0</v>
      </c>
      <c r="I10" s="46"/>
      <c r="J10" s="45">
        <f>IF(I10="",0,IF(I10&gt;$F$2,0,IF(I10&gt;=$H$2,($J$2*($F$2-I10)))))</f>
        <v>0</v>
      </c>
      <c r="K10" s="46"/>
      <c r="L10" s="45">
        <f>IF(K10="",0,IF(K10&gt;$F$2,0,IF(K10&gt;=$H$2,($J$2*($F$2-K10)))))</f>
        <v>0</v>
      </c>
      <c r="M10" s="46">
        <v>2.5526</v>
      </c>
      <c r="N10" s="45">
        <f>IF(M10="",0,IF(M10&gt;$F$2,0,IF(M10&gt;=$H$2,($J$2*($F$2-M10)))))</f>
        <v>0</v>
      </c>
      <c r="O10" s="46"/>
      <c r="P10" s="45">
        <f>IF(O10="",0,IF(O10&gt;$F$2,0,IF(O10&gt;=$H$2,($J$2*($F$2-O10)))))</f>
        <v>0</v>
      </c>
      <c r="Q10" s="46"/>
      <c r="R10" s="45">
        <f>IF(Q10="",0,IF(Q10&gt;$F$2,0,IF(Q10&gt;=$H$2,($J$2*($F$2-Q10)))))</f>
        <v>0</v>
      </c>
      <c r="S10" s="45">
        <f>SUM(F10,H10,J10,L10,N10,P10)-MIN(F10,H10,J10,L10,N10,P10)</f>
        <v>0</v>
      </c>
      <c r="T10" s="45">
        <f>S10+R10</f>
        <v>0</v>
      </c>
      <c r="V10" s="7" t="s">
        <v>291</v>
      </c>
      <c r="W10" s="7" t="s">
        <v>292</v>
      </c>
      <c r="X10" s="7" t="s">
        <v>277</v>
      </c>
      <c r="Y10" s="7"/>
      <c r="Z10" s="21">
        <f t="shared" si="0"/>
        <v>0</v>
      </c>
      <c r="AA10" s="7"/>
      <c r="AB10" s="21">
        <f t="shared" si="1"/>
        <v>0</v>
      </c>
      <c r="AC10" s="7">
        <v>2.2595000000000001</v>
      </c>
      <c r="AD10" s="21">
        <f t="shared" si="2"/>
        <v>36.277404921700239</v>
      </c>
      <c r="AE10" s="7"/>
      <c r="AF10" s="21">
        <f t="shared" si="3"/>
        <v>0</v>
      </c>
      <c r="AG10" s="7"/>
      <c r="AH10" s="21">
        <f t="shared" si="4"/>
        <v>0</v>
      </c>
      <c r="AI10" s="7"/>
      <c r="AJ10" s="21">
        <f t="shared" si="5"/>
        <v>0</v>
      </c>
      <c r="AK10" s="7"/>
      <c r="AL10" s="21">
        <f t="shared" si="6"/>
        <v>0</v>
      </c>
      <c r="AM10" s="21">
        <f t="shared" si="7"/>
        <v>36.277404921700239</v>
      </c>
      <c r="AN10" s="21">
        <f t="shared" si="8"/>
        <v>36.277404921700239</v>
      </c>
    </row>
    <row r="11" spans="1:60" s="19" customFormat="1" x14ac:dyDescent="0.25">
      <c r="B11" s="7"/>
      <c r="C11" s="7"/>
      <c r="D11" s="7"/>
      <c r="E11" s="7"/>
      <c r="F11" s="45">
        <f t="shared" ref="F7:F13" si="9">IF(E11="",0,IF(E11&gt;$F$2,0,IF(E11&gt;=$H$2,($J$2*($F$2-E11)))))</f>
        <v>0</v>
      </c>
      <c r="G11" s="7"/>
      <c r="H11" s="45">
        <f t="shared" ref="H7:H13" si="10">IF(G11="",0,IF(G11&gt;$F$2,0,IF(G11&gt;=$H$2,($J$2*($F$2-G11)))))</f>
        <v>0</v>
      </c>
      <c r="I11" s="7"/>
      <c r="J11" s="45">
        <f t="shared" ref="J7:J13" si="11">IF(I11="",0,IF(I11&gt;$F$2,0,IF(I11&gt;=$H$2,($J$2*($F$2-I11)))))</f>
        <v>0</v>
      </c>
      <c r="K11" s="7"/>
      <c r="L11" s="45">
        <f t="shared" ref="L7:L13" si="12">IF(K11="",0,IF(K11&gt;$F$2,0,IF(K11&gt;=$H$2,($J$2*($F$2-K11)))))</f>
        <v>0</v>
      </c>
      <c r="M11" s="7"/>
      <c r="N11" s="45">
        <f t="shared" ref="N7:N13" si="13">IF(M11="",0,IF(M11&gt;$F$2,0,IF(M11&gt;=$H$2,($J$2*($F$2-M11)))))</f>
        <v>0</v>
      </c>
      <c r="O11" s="7"/>
      <c r="P11" s="45">
        <f t="shared" ref="P7:P13" si="14">IF(O11="",0,IF(O11&gt;$F$2,0,IF(O11&gt;=$H$2,($J$2*($F$2-O11)))))</f>
        <v>0</v>
      </c>
      <c r="Q11" s="7"/>
      <c r="R11" s="45">
        <f t="shared" ref="R7:R13" si="15">IF(Q11="",0,IF(Q11&gt;$F$2,0,IF(Q11&gt;=$H$2,($J$2*($F$2-Q11)))))</f>
        <v>0</v>
      </c>
      <c r="S11" s="45">
        <f t="shared" ref="S7:S13" si="16">SUM(F11,H11,J11,L11,N11,P11)-MIN(F11,H11,J11,L11,N11,P11)</f>
        <v>0</v>
      </c>
      <c r="T11" s="45">
        <f t="shared" ref="T7:T13" si="17">S11+R11</f>
        <v>0</v>
      </c>
      <c r="V11" s="7"/>
      <c r="W11" s="7"/>
      <c r="X11" s="7"/>
      <c r="Y11" s="7"/>
      <c r="Z11" s="21">
        <f t="shared" si="0"/>
        <v>0</v>
      </c>
      <c r="AA11" s="7"/>
      <c r="AB11" s="21">
        <f t="shared" si="1"/>
        <v>0</v>
      </c>
      <c r="AC11" s="7"/>
      <c r="AD11" s="21">
        <f t="shared" si="2"/>
        <v>0</v>
      </c>
      <c r="AE11" s="7"/>
      <c r="AF11" s="21">
        <f t="shared" si="3"/>
        <v>0</v>
      </c>
      <c r="AG11" s="7"/>
      <c r="AH11" s="21">
        <f t="shared" si="4"/>
        <v>0</v>
      </c>
      <c r="AI11" s="7"/>
      <c r="AJ11" s="21">
        <f t="shared" si="5"/>
        <v>0</v>
      </c>
      <c r="AK11" s="7"/>
      <c r="AL11" s="21">
        <f t="shared" si="6"/>
        <v>0</v>
      </c>
      <c r="AM11" s="21">
        <f t="shared" si="7"/>
        <v>0</v>
      </c>
      <c r="AN11" s="21">
        <f t="shared" si="8"/>
        <v>0</v>
      </c>
    </row>
    <row r="12" spans="1:60" s="19" customFormat="1" x14ac:dyDescent="0.25">
      <c r="B12" s="7"/>
      <c r="C12" s="7"/>
      <c r="D12" s="7"/>
      <c r="E12" s="7"/>
      <c r="F12" s="45">
        <f t="shared" si="9"/>
        <v>0</v>
      </c>
      <c r="G12" s="7"/>
      <c r="H12" s="45">
        <f t="shared" si="10"/>
        <v>0</v>
      </c>
      <c r="I12" s="7"/>
      <c r="J12" s="45">
        <f t="shared" si="11"/>
        <v>0</v>
      </c>
      <c r="K12" s="7"/>
      <c r="L12" s="45">
        <f t="shared" si="12"/>
        <v>0</v>
      </c>
      <c r="M12" s="7"/>
      <c r="N12" s="45">
        <f t="shared" si="13"/>
        <v>0</v>
      </c>
      <c r="O12" s="7"/>
      <c r="P12" s="45">
        <f t="shared" si="14"/>
        <v>0</v>
      </c>
      <c r="Q12" s="7"/>
      <c r="R12" s="45">
        <f t="shared" si="15"/>
        <v>0</v>
      </c>
      <c r="S12" s="45">
        <f t="shared" si="16"/>
        <v>0</v>
      </c>
      <c r="T12" s="45">
        <f t="shared" si="17"/>
        <v>0</v>
      </c>
      <c r="V12" s="7"/>
      <c r="W12" s="7"/>
      <c r="X12" s="7"/>
      <c r="Y12" s="7"/>
      <c r="Z12" s="21">
        <f t="shared" si="0"/>
        <v>0</v>
      </c>
      <c r="AA12" s="7"/>
      <c r="AB12" s="21">
        <f t="shared" si="1"/>
        <v>0</v>
      </c>
      <c r="AC12" s="7"/>
      <c r="AD12" s="21">
        <f t="shared" si="2"/>
        <v>0</v>
      </c>
      <c r="AE12" s="7"/>
      <c r="AF12" s="21">
        <f t="shared" si="3"/>
        <v>0</v>
      </c>
      <c r="AG12" s="7"/>
      <c r="AH12" s="21">
        <f t="shared" si="4"/>
        <v>0</v>
      </c>
      <c r="AI12" s="7"/>
      <c r="AJ12" s="21">
        <f t="shared" si="5"/>
        <v>0</v>
      </c>
      <c r="AK12" s="7"/>
      <c r="AL12" s="21">
        <f t="shared" si="6"/>
        <v>0</v>
      </c>
      <c r="AM12" s="21">
        <f t="shared" si="7"/>
        <v>0</v>
      </c>
      <c r="AN12" s="21">
        <f t="shared" si="8"/>
        <v>0</v>
      </c>
    </row>
    <row r="13" spans="1:60" s="19" customFormat="1" x14ac:dyDescent="0.25">
      <c r="B13" s="7"/>
      <c r="C13" s="7"/>
      <c r="D13" s="7"/>
      <c r="E13" s="7"/>
      <c r="F13" s="45">
        <f t="shared" si="9"/>
        <v>0</v>
      </c>
      <c r="G13" s="7"/>
      <c r="H13" s="45">
        <f t="shared" si="10"/>
        <v>0</v>
      </c>
      <c r="I13" s="7"/>
      <c r="J13" s="45">
        <f t="shared" si="11"/>
        <v>0</v>
      </c>
      <c r="K13" s="7"/>
      <c r="L13" s="45">
        <f t="shared" si="12"/>
        <v>0</v>
      </c>
      <c r="M13" s="7"/>
      <c r="N13" s="45">
        <f t="shared" si="13"/>
        <v>0</v>
      </c>
      <c r="O13" s="7"/>
      <c r="P13" s="45">
        <f t="shared" si="14"/>
        <v>0</v>
      </c>
      <c r="Q13" s="7"/>
      <c r="R13" s="45">
        <f t="shared" si="15"/>
        <v>0</v>
      </c>
      <c r="S13" s="45">
        <f t="shared" si="16"/>
        <v>0</v>
      </c>
      <c r="T13" s="45">
        <f t="shared" si="17"/>
        <v>0</v>
      </c>
      <c r="V13" s="7"/>
      <c r="W13" s="7"/>
      <c r="X13" s="7"/>
      <c r="Y13" s="7"/>
      <c r="Z13" s="21">
        <f t="shared" si="0"/>
        <v>0</v>
      </c>
      <c r="AA13" s="7"/>
      <c r="AB13" s="21">
        <f t="shared" si="1"/>
        <v>0</v>
      </c>
      <c r="AC13" s="7"/>
      <c r="AD13" s="21">
        <f t="shared" si="2"/>
        <v>0</v>
      </c>
      <c r="AE13" s="7"/>
      <c r="AF13" s="21">
        <f t="shared" si="3"/>
        <v>0</v>
      </c>
      <c r="AG13" s="7"/>
      <c r="AH13" s="21">
        <f t="shared" si="4"/>
        <v>0</v>
      </c>
      <c r="AI13" s="7"/>
      <c r="AJ13" s="21">
        <f t="shared" si="5"/>
        <v>0</v>
      </c>
      <c r="AK13" s="7"/>
      <c r="AL13" s="21">
        <f t="shared" si="6"/>
        <v>0</v>
      </c>
      <c r="AM13" s="21">
        <f t="shared" si="7"/>
        <v>0</v>
      </c>
      <c r="AN13" s="21">
        <f t="shared" si="8"/>
        <v>0</v>
      </c>
    </row>
    <row r="15" spans="1:60" x14ac:dyDescent="0.25">
      <c r="B15" s="31"/>
      <c r="C15" s="31"/>
      <c r="D15" s="31"/>
      <c r="E15" s="31"/>
      <c r="F15" s="31"/>
      <c r="G15" s="31"/>
      <c r="H15" s="31"/>
    </row>
    <row r="16" spans="1:60" s="14" customFormat="1" x14ac:dyDescent="0.25">
      <c r="B16" s="43"/>
      <c r="C16" s="43"/>
      <c r="D16" s="43"/>
      <c r="E16" s="43"/>
      <c r="F16" s="43"/>
      <c r="G16" s="43"/>
      <c r="H16" s="43"/>
    </row>
    <row r="17" spans="2:8" x14ac:dyDescent="0.25">
      <c r="B17" s="31"/>
      <c r="C17" s="31"/>
      <c r="D17" s="31"/>
      <c r="E17" s="31"/>
      <c r="F17" s="31"/>
      <c r="G17" s="31"/>
      <c r="H17" s="31"/>
    </row>
    <row r="18" spans="2:8" x14ac:dyDescent="0.25">
      <c r="B18" s="31"/>
      <c r="C18" s="31"/>
      <c r="D18" s="31"/>
      <c r="E18" s="31"/>
      <c r="F18" s="31"/>
      <c r="G18" s="31"/>
      <c r="H18" s="31"/>
    </row>
    <row r="19" spans="2:8" x14ac:dyDescent="0.25">
      <c r="B19" s="43"/>
      <c r="C19" s="43"/>
      <c r="D19" s="43"/>
      <c r="E19" s="43"/>
      <c r="F19" s="43"/>
      <c r="G19" s="43"/>
      <c r="H19" s="43"/>
    </row>
    <row r="20" spans="2:8" s="14" customFormat="1" x14ac:dyDescent="0.25">
      <c r="B20" s="31"/>
      <c r="C20" s="31"/>
      <c r="D20" s="31"/>
      <c r="E20" s="31"/>
      <c r="F20" s="31"/>
      <c r="G20" s="31"/>
      <c r="H20" s="31"/>
    </row>
    <row r="21" spans="2:8" x14ac:dyDescent="0.25">
      <c r="B21" s="31"/>
      <c r="C21" s="31"/>
      <c r="D21" s="31"/>
      <c r="E21" s="31"/>
      <c r="F21" s="31"/>
      <c r="G21" s="31"/>
      <c r="H21" s="31"/>
    </row>
    <row r="22" spans="2:8" x14ac:dyDescent="0.25">
      <c r="B22" s="31"/>
      <c r="C22" s="31"/>
      <c r="D22" s="31"/>
      <c r="E22" s="31"/>
      <c r="F22" s="31"/>
      <c r="G22" s="31"/>
      <c r="H22" s="31"/>
    </row>
  </sheetData>
  <sortState xmlns:xlrd2="http://schemas.microsoft.com/office/spreadsheetml/2017/richdata2" ref="B7:T10">
    <sortCondition descending="1" ref="S7:S10"/>
  </sortState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51"/>
  <sheetViews>
    <sheetView topLeftCell="U1" workbookViewId="0">
      <selection activeCell="BA16" sqref="BA16"/>
    </sheetView>
  </sheetViews>
  <sheetFormatPr defaultRowHeight="15" x14ac:dyDescent="0.25"/>
  <cols>
    <col min="1" max="1" width="10.85546875" customWidth="1"/>
    <col min="3" max="3" width="11.42578125" customWidth="1"/>
    <col min="4" max="4" width="13" customWidth="1"/>
    <col min="5" max="5" width="9" bestFit="1" customWidth="1"/>
    <col min="6" max="6" width="3.85546875" bestFit="1" customWidth="1"/>
    <col min="7" max="7" width="6.28515625" bestFit="1" customWidth="1"/>
    <col min="8" max="8" width="6.28515625" customWidth="1"/>
    <col min="9" max="9" width="6.28515625" bestFit="1" customWidth="1"/>
    <col min="10" max="10" width="3.85546875" bestFit="1" customWidth="1"/>
    <col min="11" max="11" width="6.28515625" bestFit="1" customWidth="1"/>
    <col min="12" max="12" width="3.85546875" bestFit="1" customWidth="1"/>
    <col min="13" max="13" width="6.28515625" bestFit="1" customWidth="1"/>
    <col min="14" max="14" width="3.85546875" bestFit="1" customWidth="1"/>
    <col min="15" max="15" width="6.28515625" bestFit="1" customWidth="1"/>
    <col min="16" max="16" width="3.85546875" bestFit="1" customWidth="1"/>
    <col min="17" max="17" width="6.28515625" bestFit="1" customWidth="1"/>
    <col min="18" max="18" width="3.85546875" bestFit="1" customWidth="1"/>
    <col min="19" max="19" width="5.140625" bestFit="1" customWidth="1"/>
    <col min="20" max="20" width="5.28515625" bestFit="1" customWidth="1"/>
    <col min="26" max="26" width="3.85546875" bestFit="1" customWidth="1"/>
    <col min="27" max="27" width="6.28515625" bestFit="1" customWidth="1"/>
    <col min="28" max="28" width="7.5703125" bestFit="1" customWidth="1"/>
    <col min="29" max="29" width="6.28515625" bestFit="1" customWidth="1"/>
    <col min="30" max="30" width="3.85546875" bestFit="1" customWidth="1"/>
    <col min="31" max="31" width="6.28515625" bestFit="1" customWidth="1"/>
    <col min="32" max="32" width="3.85546875" bestFit="1" customWidth="1"/>
    <col min="33" max="33" width="6.28515625" bestFit="1" customWidth="1"/>
    <col min="34" max="34" width="3.85546875" bestFit="1" customWidth="1"/>
    <col min="35" max="35" width="6.28515625" bestFit="1" customWidth="1"/>
    <col min="36" max="36" width="3.85546875" bestFit="1" customWidth="1"/>
    <col min="37" max="37" width="6.28515625" bestFit="1" customWidth="1"/>
    <col min="38" max="38" width="3.85546875" bestFit="1" customWidth="1"/>
    <col min="39" max="39" width="5.140625" bestFit="1" customWidth="1"/>
    <col min="40" max="40" width="5.28515625" bestFit="1" customWidth="1"/>
    <col min="42" max="42" width="10.85546875" bestFit="1" customWidth="1"/>
    <col min="43" max="43" width="13.28515625" customWidth="1"/>
    <col min="44" max="44" width="12.85546875" bestFit="1" customWidth="1"/>
    <col min="45" max="45" width="9" bestFit="1" customWidth="1"/>
    <col min="46" max="46" width="3.85546875" bestFit="1" customWidth="1"/>
    <col min="47" max="47" width="6.28515625" bestFit="1" customWidth="1"/>
    <col min="48" max="48" width="7.5703125" bestFit="1" customWidth="1"/>
    <col min="49" max="49" width="6.28515625" bestFit="1" customWidth="1"/>
    <col min="50" max="50" width="3.85546875" bestFit="1" customWidth="1"/>
    <col min="51" max="51" width="6.28515625" bestFit="1" customWidth="1"/>
    <col min="52" max="52" width="3.85546875" bestFit="1" customWidth="1"/>
    <col min="53" max="53" width="6.28515625" bestFit="1" customWidth="1"/>
    <col min="54" max="54" width="3.85546875" bestFit="1" customWidth="1"/>
    <col min="55" max="55" width="6.28515625" bestFit="1" customWidth="1"/>
    <col min="56" max="56" width="3.85546875" bestFit="1" customWidth="1"/>
    <col min="57" max="57" width="6.285156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s="19" customFormat="1" x14ac:dyDescent="0.25">
      <c r="A2" s="64" t="s">
        <v>240</v>
      </c>
      <c r="B2" s="63"/>
      <c r="C2" s="63" t="s">
        <v>258</v>
      </c>
      <c r="D2" s="63">
        <v>6.5</v>
      </c>
      <c r="E2" s="63" t="s">
        <v>356</v>
      </c>
      <c r="F2" s="63">
        <v>72</v>
      </c>
      <c r="G2" s="63" t="s">
        <v>250</v>
      </c>
      <c r="H2" s="75">
        <f>200/(F2-D2)</f>
        <v>3.053435114503817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 t="s">
        <v>258</v>
      </c>
      <c r="X2" s="63">
        <v>5.5</v>
      </c>
      <c r="Y2" s="63" t="s">
        <v>361</v>
      </c>
      <c r="Z2" s="63">
        <v>61</v>
      </c>
      <c r="AA2" s="63" t="s">
        <v>250</v>
      </c>
      <c r="AB2" s="65">
        <f>200/(Z2-X2)</f>
        <v>3.6036036036036037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 t="s">
        <v>258</v>
      </c>
      <c r="AR2" s="63">
        <v>4.5</v>
      </c>
      <c r="AS2" s="63" t="s">
        <v>356</v>
      </c>
      <c r="AT2" s="63">
        <v>51</v>
      </c>
      <c r="AU2" s="63" t="s">
        <v>250</v>
      </c>
      <c r="AV2" s="65">
        <f>200/(AT2-AR2)</f>
        <v>4.301075268817204</v>
      </c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s="19" customFormat="1" x14ac:dyDescent="0.25"/>
    <row r="4" spans="1:60" s="19" customFormat="1" x14ac:dyDescent="0.25">
      <c r="B4" s="19" t="s">
        <v>245</v>
      </c>
      <c r="C4" s="19" t="s">
        <v>237</v>
      </c>
      <c r="D4" s="19" t="s">
        <v>242</v>
      </c>
      <c r="V4" s="19" t="s">
        <v>245</v>
      </c>
      <c r="W4" s="19" t="s">
        <v>236</v>
      </c>
      <c r="X4" s="19" t="s">
        <v>242</v>
      </c>
      <c r="AP4" s="19" t="s">
        <v>245</v>
      </c>
      <c r="AQ4" s="19" t="s">
        <v>238</v>
      </c>
      <c r="AR4" s="19" t="s">
        <v>242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F5" s="19" t="s">
        <v>241</v>
      </c>
      <c r="G5" s="19" t="s">
        <v>8</v>
      </c>
      <c r="H5" s="19" t="s">
        <v>241</v>
      </c>
      <c r="I5" s="19" t="s">
        <v>8</v>
      </c>
      <c r="J5" s="19" t="s">
        <v>241</v>
      </c>
      <c r="K5" s="19" t="s">
        <v>8</v>
      </c>
      <c r="L5" s="19" t="s">
        <v>241</v>
      </c>
      <c r="M5" s="19" t="s">
        <v>8</v>
      </c>
      <c r="N5" s="19" t="s">
        <v>241</v>
      </c>
      <c r="O5" s="19" t="s">
        <v>8</v>
      </c>
      <c r="P5" s="19" t="s">
        <v>241</v>
      </c>
      <c r="Q5" s="19" t="s">
        <v>8</v>
      </c>
      <c r="R5" s="19" t="s">
        <v>241</v>
      </c>
      <c r="S5" s="19" t="s">
        <v>259</v>
      </c>
      <c r="T5" s="19" t="s">
        <v>357</v>
      </c>
      <c r="V5" s="19" t="s">
        <v>5</v>
      </c>
      <c r="W5" s="19" t="s">
        <v>6</v>
      </c>
      <c r="X5" s="19" t="s">
        <v>7</v>
      </c>
      <c r="Y5" s="19" t="s">
        <v>8</v>
      </c>
      <c r="Z5" s="19" t="s">
        <v>241</v>
      </c>
      <c r="AA5" s="19" t="s">
        <v>8</v>
      </c>
      <c r="AB5" s="19" t="s">
        <v>241</v>
      </c>
      <c r="AC5" s="19" t="s">
        <v>8</v>
      </c>
      <c r="AD5" s="19" t="s">
        <v>241</v>
      </c>
      <c r="AE5" s="19" t="s">
        <v>8</v>
      </c>
      <c r="AF5" s="19" t="s">
        <v>241</v>
      </c>
      <c r="AG5" s="19" t="s">
        <v>8</v>
      </c>
      <c r="AH5" s="19" t="s">
        <v>241</v>
      </c>
      <c r="AI5" s="19" t="s">
        <v>8</v>
      </c>
      <c r="AJ5" s="19" t="s">
        <v>241</v>
      </c>
      <c r="AK5" s="19" t="s">
        <v>8</v>
      </c>
      <c r="AL5" s="19" t="s">
        <v>241</v>
      </c>
      <c r="AM5" s="19" t="s">
        <v>259</v>
      </c>
      <c r="AN5" s="19" t="s">
        <v>357</v>
      </c>
      <c r="AP5" s="19" t="s">
        <v>5</v>
      </c>
      <c r="AQ5" s="19" t="s">
        <v>6</v>
      </c>
      <c r="AR5" s="19" t="s">
        <v>7</v>
      </c>
      <c r="AS5" s="19" t="s">
        <v>8</v>
      </c>
      <c r="AT5" s="19" t="s">
        <v>241</v>
      </c>
      <c r="AU5" s="19" t="s">
        <v>8</v>
      </c>
      <c r="AV5" s="19" t="s">
        <v>241</v>
      </c>
      <c r="AW5" s="19" t="s">
        <v>8</v>
      </c>
      <c r="AX5" s="19" t="s">
        <v>241</v>
      </c>
      <c r="AY5" s="19" t="s">
        <v>8</v>
      </c>
      <c r="AZ5" s="19" t="s">
        <v>241</v>
      </c>
      <c r="BA5" s="19" t="s">
        <v>8</v>
      </c>
      <c r="BB5" s="19" t="s">
        <v>241</v>
      </c>
      <c r="BC5" s="19" t="s">
        <v>8</v>
      </c>
      <c r="BD5" s="19" t="s">
        <v>241</v>
      </c>
      <c r="BE5" s="19" t="s">
        <v>8</v>
      </c>
      <c r="BF5" s="19" t="s">
        <v>241</v>
      </c>
      <c r="BG5" s="19" t="s">
        <v>259</v>
      </c>
      <c r="BH5" s="19" t="s">
        <v>357</v>
      </c>
    </row>
    <row r="6" spans="1:60" s="19" customFormat="1" x14ac:dyDescent="0.25">
      <c r="E6" s="19" t="s">
        <v>251</v>
      </c>
      <c r="G6" s="19" t="s">
        <v>252</v>
      </c>
      <c r="I6" s="19" t="s">
        <v>253</v>
      </c>
      <c r="K6" s="19" t="s">
        <v>254</v>
      </c>
      <c r="M6" s="19" t="s">
        <v>255</v>
      </c>
      <c r="O6" s="19" t="s">
        <v>257</v>
      </c>
      <c r="Q6" s="19" t="s">
        <v>378</v>
      </c>
      <c r="Y6" s="19" t="s">
        <v>251</v>
      </c>
      <c r="AA6" s="19" t="s">
        <v>252</v>
      </c>
      <c r="AC6" s="19" t="s">
        <v>253</v>
      </c>
      <c r="AE6" s="19" t="s">
        <v>254</v>
      </c>
      <c r="AG6" s="19" t="s">
        <v>255</v>
      </c>
      <c r="AI6" s="19" t="s">
        <v>256</v>
      </c>
      <c r="AK6" s="19" t="s">
        <v>378</v>
      </c>
      <c r="AS6" s="19" t="s">
        <v>251</v>
      </c>
      <c r="AU6" s="19" t="s">
        <v>252</v>
      </c>
      <c r="AW6" s="19" t="s">
        <v>253</v>
      </c>
      <c r="AY6" s="19" t="s">
        <v>254</v>
      </c>
      <c r="BA6" s="19" t="s">
        <v>255</v>
      </c>
      <c r="BC6" s="19" t="s">
        <v>256</v>
      </c>
      <c r="BE6" s="19" t="s">
        <v>378</v>
      </c>
    </row>
    <row r="7" spans="1:60" s="19" customFormat="1" x14ac:dyDescent="0.25">
      <c r="B7" s="7" t="s">
        <v>31</v>
      </c>
      <c r="C7" s="7" t="s">
        <v>94</v>
      </c>
      <c r="D7" s="7" t="s">
        <v>95</v>
      </c>
      <c r="E7" s="7"/>
      <c r="F7" s="21">
        <f>IF(E7="",0,IF(E7&lt;$D$2,0,IF(E7&lt;=$F$2,($H$2*($D$2+E7)-40))))</f>
        <v>0</v>
      </c>
      <c r="G7" s="7">
        <v>23</v>
      </c>
      <c r="H7" s="21">
        <f>IF(G7="",0,IF(G7&lt;$D$2,0,IF(G7&lt;=$F$2,($H$2*($D$2+G7)-40))))</f>
        <v>50.076335877862604</v>
      </c>
      <c r="I7" s="7">
        <v>25.5</v>
      </c>
      <c r="J7" s="21">
        <f>IF(I7="",0,IF(I7&lt;$D$2,0,IF(I7&lt;=$F$2,($H$2*($D$2+I7)-40))))</f>
        <v>57.709923664122144</v>
      </c>
      <c r="K7" s="7">
        <v>23.5</v>
      </c>
      <c r="L7" s="21">
        <f>IF(K7="",0,IF(K7&lt;$D$2,0,IF(K7&lt;=$F$2,($H$2*($D$2+K7)-40))))</f>
        <v>51.603053435114504</v>
      </c>
      <c r="M7" s="7">
        <v>23.5</v>
      </c>
      <c r="N7" s="21">
        <f>IF(M7="",0,IF(M7&lt;$D$2,0,IF(M7&lt;=$F$2,($H$2*($D$2+M7)-40))))</f>
        <v>51.603053435114504</v>
      </c>
      <c r="O7" s="7"/>
      <c r="P7" s="21">
        <f>IF(O7="",0,IF(O7&lt;$D$2,0,IF(O7&lt;=$F$2,($H$2*($D$2+O7)-40))))</f>
        <v>0</v>
      </c>
      <c r="Q7" s="7"/>
      <c r="R7" s="21">
        <f>IF(Q7="",0,IF(Q7&lt;$D$2,0,IF(Q7&lt;=$F$2,($H$2*($D$2+Q7)-40))))</f>
        <v>0</v>
      </c>
      <c r="S7" s="21">
        <f>SUM(F7,H7,J7,L7,N7,P7)-MIN(F7,H7,L7,N7,P7)</f>
        <v>210.99236641221376</v>
      </c>
      <c r="T7" s="21">
        <f>S7+R7</f>
        <v>210.99236641221376</v>
      </c>
      <c r="V7" s="7" t="s">
        <v>45</v>
      </c>
      <c r="W7" s="7" t="s">
        <v>46</v>
      </c>
      <c r="X7" s="7" t="s">
        <v>11</v>
      </c>
      <c r="Y7" s="7">
        <v>13</v>
      </c>
      <c r="Z7" s="21">
        <f t="shared" ref="Z7:Z16" si="0">IF(Y7="",0,IF(Y7&lt;$D$2,0,IF(Y7&lt;=$F$2,($H$2*($D$2+Y7)-40))))</f>
        <v>19.541984732824432</v>
      </c>
      <c r="AA7" s="7">
        <v>18.5</v>
      </c>
      <c r="AB7" s="21">
        <f t="shared" ref="AB7:AB16" si="1">IF(AA7="",0,IF(AA7&lt;$D$2,0,IF(AA7&lt;=$F$2,($H$2*($D$2+AA7)-40))))</f>
        <v>36.335877862595424</v>
      </c>
      <c r="AC7" s="7">
        <v>19</v>
      </c>
      <c r="AD7" s="21">
        <f t="shared" ref="AD7:AD16" si="2">IF(AC7="",0,IF(AC7&lt;$D$2,0,IF(AC7&lt;=$F$2,($H$2*($D$2+AC7)-40))))</f>
        <v>37.862595419847338</v>
      </c>
      <c r="AE7" s="7"/>
      <c r="AF7" s="21">
        <f t="shared" ref="AF7:AF16" si="3">IF(AE7="",0,IF(AE7&lt;$D$2,0,IF(AE7&lt;=$F$2,($H$2*($D$2+AE7)-40))))</f>
        <v>0</v>
      </c>
      <c r="AG7" s="7"/>
      <c r="AH7" s="21">
        <f t="shared" ref="AH7:AH16" si="4">IF(AG7="",0,IF(AG7&lt;$D$2,0,IF(AG7&lt;=$F$2,($H$2*($D$2+AG7)-40))))</f>
        <v>0</v>
      </c>
      <c r="AI7" s="7"/>
      <c r="AJ7" s="21">
        <f t="shared" ref="AJ7:AJ16" si="5">IF(AI7="",0,IF(AI7&lt;$D$2,0,IF(AI7&lt;=$F$2,($H$2*($D$2+AI7)-40))))</f>
        <v>0</v>
      </c>
      <c r="AK7" s="7"/>
      <c r="AL7" s="21">
        <f t="shared" ref="AL7:AL16" si="6">IF(AK7="",0,IF(AK7&lt;$D$2,0,IF(AK7&lt;=$F$2,($H$2*($D$2+AK7)-40))))</f>
        <v>0</v>
      </c>
      <c r="AM7" s="21">
        <f t="shared" ref="AM7:AM16" si="7">SUM(Z7,AB7,AD7,AF7,AH7,AJ7)-MIN(Z7,AB7,AD7,AF7,AH7,AJ7)</f>
        <v>93.740458015267194</v>
      </c>
      <c r="AN7" s="21">
        <f t="shared" ref="AN7:AN16" si="8">AM7+AL7</f>
        <v>93.740458015267194</v>
      </c>
      <c r="AP7" s="56" t="s">
        <v>53</v>
      </c>
      <c r="AQ7" s="56" t="s">
        <v>72</v>
      </c>
      <c r="AR7" s="56" t="s">
        <v>11</v>
      </c>
      <c r="AS7" s="56">
        <v>18.5</v>
      </c>
      <c r="AT7" s="55">
        <f t="shared" ref="AT7:AT23" si="9">IF(AS7="",0,IF(AS7&lt;$D$2,0,IF(AS7&lt;=$F$2,($H$2*($D$2+AS7)-40))))</f>
        <v>36.335877862595424</v>
      </c>
      <c r="AU7" s="56">
        <v>18</v>
      </c>
      <c r="AV7" s="55">
        <f t="shared" ref="AV7:AV23" si="10">IF(AU7="",0,IF(AU7&lt;$D$2,0,IF(AU7&lt;=$F$2,($H$2*($D$2+AU7)-40))))</f>
        <v>34.809160305343511</v>
      </c>
      <c r="AW7" s="56">
        <v>23</v>
      </c>
      <c r="AX7" s="55">
        <f t="shared" ref="AX7:AX23" si="11">IF(AW7="",0,IF(AW7&lt;$D$2,0,IF(AW7&lt;=$F$2,($H$2*($D$2+AW7)-40))))</f>
        <v>50.076335877862604</v>
      </c>
      <c r="AY7" s="56"/>
      <c r="AZ7" s="55">
        <f t="shared" ref="AZ7:AZ23" si="12">IF(AY7="",0,IF(AY7&lt;$D$2,0,IF(AY7&lt;=$F$2,($H$2*($D$2+AY7)-40))))</f>
        <v>0</v>
      </c>
      <c r="BA7" s="56">
        <v>21</v>
      </c>
      <c r="BB7" s="55">
        <f t="shared" ref="BB7:BB23" si="13">IF(BA7="",0,IF(BA7&lt;$D$2,0,IF(BA7&lt;=$F$2,($H$2*($D$2+BA7)-40))))</f>
        <v>43.969465648854964</v>
      </c>
      <c r="BC7" s="56"/>
      <c r="BD7" s="55">
        <f t="shared" ref="BD7:BD23" si="14">IF(BC7="",0,IF(BC7&lt;$D$2,0,IF(BC7&lt;=$F$2,($H$2*($D$2+BC7)-40))))</f>
        <v>0</v>
      </c>
      <c r="BE7" s="56"/>
      <c r="BF7" s="55">
        <f t="shared" ref="BF7:BF23" si="15">IF(BE7="",0,IF(BE7&lt;$D$2,0,IF(BE7&lt;=$F$2,($H$2*($D$2+BE7)-40))))</f>
        <v>0</v>
      </c>
      <c r="BG7" s="55">
        <f t="shared" ref="BG7:BG23" si="16">SUM(AT7,AV7,AX7,AZ7,BB7,BD7)-MIN(AT7,AV7,AX7,AZ7,BB7,BD7)</f>
        <v>165.19083969465652</v>
      </c>
      <c r="BH7" s="55">
        <f t="shared" ref="BH7:BH23" si="17">BG7+BF7</f>
        <v>165.19083969465652</v>
      </c>
    </row>
    <row r="8" spans="1:60" s="19" customFormat="1" x14ac:dyDescent="0.25">
      <c r="B8" s="7" t="s">
        <v>41</v>
      </c>
      <c r="C8" s="7" t="s">
        <v>42</v>
      </c>
      <c r="D8" s="7" t="s">
        <v>14</v>
      </c>
      <c r="E8" s="7">
        <v>15</v>
      </c>
      <c r="F8" s="21">
        <f>IF(E8="",0,IF(E8&lt;$D$2,0,IF(E8&lt;=$F$2,($H$2*($D$2+E8)-40))))</f>
        <v>25.648854961832072</v>
      </c>
      <c r="G8" s="7">
        <v>14</v>
      </c>
      <c r="H8" s="21">
        <f>IF(G8="",0,IF(G8&lt;$D$2,0,IF(G8&lt;=$F$2,($H$2*($D$2+G8)-40))))</f>
        <v>22.595419847328252</v>
      </c>
      <c r="I8" s="7">
        <v>20</v>
      </c>
      <c r="J8" s="21">
        <f>IF(I8="",0,IF(I8&lt;$D$2,0,IF(I8&lt;=$F$2,($H$2*($D$2+I8)-40))))</f>
        <v>40.916030534351151</v>
      </c>
      <c r="K8" s="7"/>
      <c r="L8" s="21">
        <f>IF(K8="",0,IF(K8&lt;$D$2,0,IF(K8&lt;=$F$2,($H$2*($D$2+K8)-40))))</f>
        <v>0</v>
      </c>
      <c r="M8" s="7"/>
      <c r="N8" s="21">
        <f>IF(M8="",0,IF(M8&lt;$D$2,0,IF(M8&lt;=$F$2,($H$2*($D$2+M8)-40))))</f>
        <v>0</v>
      </c>
      <c r="O8" s="7"/>
      <c r="P8" s="21">
        <f>IF(O8="",0,IF(O8&lt;$D$2,0,IF(O8&lt;=$F$2,($H$2*($D$2+O8)-40))))</f>
        <v>0</v>
      </c>
      <c r="Q8" s="7"/>
      <c r="R8" s="21">
        <f>IF(Q8="",0,IF(Q8&lt;$D$2,0,IF(Q8&lt;=$F$2,($H$2*($D$2+Q8)-40))))</f>
        <v>0</v>
      </c>
      <c r="S8" s="21">
        <f>SUM(F8,H8,J8,L8,N8,P8)-MIN(F8,H8,L8,N8,P8)</f>
        <v>89.160305343511482</v>
      </c>
      <c r="T8" s="21">
        <f>S8+R8</f>
        <v>89.160305343511482</v>
      </c>
      <c r="V8" s="7" t="s">
        <v>43</v>
      </c>
      <c r="W8" s="7" t="s">
        <v>209</v>
      </c>
      <c r="X8" s="7" t="s">
        <v>14</v>
      </c>
      <c r="Y8" s="7"/>
      <c r="Z8" s="21">
        <f t="shared" si="0"/>
        <v>0</v>
      </c>
      <c r="AA8" s="7"/>
      <c r="AB8" s="21">
        <f t="shared" si="1"/>
        <v>0</v>
      </c>
      <c r="AC8" s="7">
        <v>22</v>
      </c>
      <c r="AD8" s="21">
        <f t="shared" si="2"/>
        <v>47.022900763358791</v>
      </c>
      <c r="AE8" s="7">
        <v>21.5</v>
      </c>
      <c r="AF8" s="21">
        <f t="shared" si="3"/>
        <v>45.496183206106878</v>
      </c>
      <c r="AG8" s="7"/>
      <c r="AH8" s="21">
        <f t="shared" si="4"/>
        <v>0</v>
      </c>
      <c r="AI8" s="7"/>
      <c r="AJ8" s="21">
        <f t="shared" si="5"/>
        <v>0</v>
      </c>
      <c r="AK8" s="7"/>
      <c r="AL8" s="21">
        <f t="shared" si="6"/>
        <v>0</v>
      </c>
      <c r="AM8" s="21">
        <f t="shared" si="7"/>
        <v>92.519083969465669</v>
      </c>
      <c r="AN8" s="21">
        <f t="shared" si="8"/>
        <v>92.519083969465669</v>
      </c>
      <c r="AP8" s="56" t="s">
        <v>43</v>
      </c>
      <c r="AQ8" s="56" t="s">
        <v>74</v>
      </c>
      <c r="AR8" s="56" t="s">
        <v>28</v>
      </c>
      <c r="AS8" s="56">
        <v>13</v>
      </c>
      <c r="AT8" s="55">
        <f t="shared" si="9"/>
        <v>19.541984732824432</v>
      </c>
      <c r="AU8" s="56">
        <v>16</v>
      </c>
      <c r="AV8" s="55">
        <f t="shared" si="10"/>
        <v>28.702290076335885</v>
      </c>
      <c r="AW8" s="56">
        <v>12.5</v>
      </c>
      <c r="AX8" s="55">
        <f t="shared" si="11"/>
        <v>18.015267175572525</v>
      </c>
      <c r="AY8" s="56">
        <v>13.5</v>
      </c>
      <c r="AZ8" s="55">
        <f t="shared" si="12"/>
        <v>21.068702290076338</v>
      </c>
      <c r="BA8" s="56"/>
      <c r="BB8" s="55">
        <f t="shared" si="13"/>
        <v>0</v>
      </c>
      <c r="BC8" s="56"/>
      <c r="BD8" s="55">
        <f t="shared" si="14"/>
        <v>0</v>
      </c>
      <c r="BE8" s="56"/>
      <c r="BF8" s="55">
        <f t="shared" si="15"/>
        <v>0</v>
      </c>
      <c r="BG8" s="55">
        <f t="shared" si="16"/>
        <v>87.32824427480918</v>
      </c>
      <c r="BH8" s="55">
        <f t="shared" si="17"/>
        <v>87.32824427480918</v>
      </c>
    </row>
    <row r="9" spans="1:60" s="19" customFormat="1" x14ac:dyDescent="0.25">
      <c r="B9" s="7" t="s">
        <v>112</v>
      </c>
      <c r="C9" s="7" t="s">
        <v>113</v>
      </c>
      <c r="D9" s="7" t="s">
        <v>95</v>
      </c>
      <c r="E9" s="7"/>
      <c r="F9" s="21">
        <f>IF(E9="",0,IF(E9&lt;$D$2,0,IF(E9&lt;=$F$2,($H$2*($D$2+E9)-40))))</f>
        <v>0</v>
      </c>
      <c r="G9" s="7">
        <v>18</v>
      </c>
      <c r="H9" s="21">
        <f>IF(G9="",0,IF(G9&lt;$D$2,0,IF(G9&lt;=$F$2,($H$2*($D$2+G9)-40))))</f>
        <v>34.809160305343511</v>
      </c>
      <c r="I9" s="7"/>
      <c r="J9" s="21">
        <f>IF(I9="",0,IF(I9&lt;$D$2,0,IF(I9&lt;=$F$2,($H$2*($D$2+I9)-40))))</f>
        <v>0</v>
      </c>
      <c r="K9" s="7"/>
      <c r="L9" s="21">
        <f>IF(K9="",0,IF(K9&lt;$D$2,0,IF(K9&lt;=$F$2,($H$2*($D$2+K9)-40))))</f>
        <v>0</v>
      </c>
      <c r="M9" s="7">
        <v>19.5</v>
      </c>
      <c r="N9" s="21">
        <f>IF(M9="",0,IF(M9&lt;$D$2,0,IF(M9&lt;=$F$2,($H$2*($D$2+M9)-40))))</f>
        <v>39.389312977099237</v>
      </c>
      <c r="O9" s="7"/>
      <c r="P9" s="21">
        <f>IF(O9="",0,IF(O9&lt;$D$2,0,IF(O9&lt;=$F$2,($H$2*($D$2+O9)-40))))</f>
        <v>0</v>
      </c>
      <c r="Q9" s="7"/>
      <c r="R9" s="21">
        <f>IF(Q9="",0,IF(Q9&lt;$D$2,0,IF(Q9&lt;=$F$2,($H$2*($D$2+Q9)-40))))</f>
        <v>0</v>
      </c>
      <c r="S9" s="21">
        <f>SUM(F9,H9,J9,L9,N9,P9)-MIN(F9,H9,L9,N9,P9)</f>
        <v>74.198473282442748</v>
      </c>
      <c r="T9" s="21">
        <f>S9+R9</f>
        <v>74.198473282442748</v>
      </c>
      <c r="V9" s="7" t="s">
        <v>18</v>
      </c>
      <c r="W9" s="7" t="s">
        <v>64</v>
      </c>
      <c r="X9" s="7" t="s">
        <v>17</v>
      </c>
      <c r="Y9" s="7">
        <v>15</v>
      </c>
      <c r="Z9" s="21">
        <f t="shared" si="0"/>
        <v>25.648854961832072</v>
      </c>
      <c r="AA9" s="7">
        <v>19</v>
      </c>
      <c r="AB9" s="21">
        <f t="shared" si="1"/>
        <v>37.862595419847338</v>
      </c>
      <c r="AC9" s="7"/>
      <c r="AD9" s="21">
        <f t="shared" si="2"/>
        <v>0</v>
      </c>
      <c r="AE9" s="7"/>
      <c r="AF9" s="21">
        <f t="shared" si="3"/>
        <v>0</v>
      </c>
      <c r="AG9" s="7"/>
      <c r="AH9" s="21">
        <f t="shared" si="4"/>
        <v>0</v>
      </c>
      <c r="AI9" s="7"/>
      <c r="AJ9" s="21">
        <f t="shared" si="5"/>
        <v>0</v>
      </c>
      <c r="AK9" s="7"/>
      <c r="AL9" s="21">
        <f t="shared" si="6"/>
        <v>0</v>
      </c>
      <c r="AM9" s="21">
        <f t="shared" si="7"/>
        <v>63.51145038167941</v>
      </c>
      <c r="AN9" s="21">
        <f t="shared" si="8"/>
        <v>63.51145038167941</v>
      </c>
      <c r="AP9" s="56" t="s">
        <v>26</v>
      </c>
      <c r="AQ9" s="56" t="s">
        <v>27</v>
      </c>
      <c r="AR9" s="56" t="s">
        <v>14</v>
      </c>
      <c r="AS9" s="56">
        <v>18</v>
      </c>
      <c r="AT9" s="55">
        <f t="shared" si="9"/>
        <v>34.809160305343511</v>
      </c>
      <c r="AU9" s="56"/>
      <c r="AV9" s="55">
        <f t="shared" si="10"/>
        <v>0</v>
      </c>
      <c r="AW9" s="56"/>
      <c r="AX9" s="55">
        <f t="shared" si="11"/>
        <v>0</v>
      </c>
      <c r="AY9" s="56">
        <v>20.5</v>
      </c>
      <c r="AZ9" s="55">
        <f t="shared" si="12"/>
        <v>42.442748091603065</v>
      </c>
      <c r="BA9" s="56"/>
      <c r="BB9" s="55">
        <f t="shared" si="13"/>
        <v>0</v>
      </c>
      <c r="BC9" s="56"/>
      <c r="BD9" s="55">
        <f t="shared" si="14"/>
        <v>0</v>
      </c>
      <c r="BE9" s="56"/>
      <c r="BF9" s="55">
        <f t="shared" si="15"/>
        <v>0</v>
      </c>
      <c r="BG9" s="55">
        <f t="shared" si="16"/>
        <v>77.251908396946575</v>
      </c>
      <c r="BH9" s="55">
        <f t="shared" si="17"/>
        <v>77.251908396946575</v>
      </c>
    </row>
    <row r="10" spans="1:60" s="19" customFormat="1" x14ac:dyDescent="0.25">
      <c r="B10" s="7" t="s">
        <v>101</v>
      </c>
      <c r="C10" s="7" t="s">
        <v>102</v>
      </c>
      <c r="D10" s="7" t="s">
        <v>17</v>
      </c>
      <c r="E10" s="7"/>
      <c r="F10" s="21">
        <f>IF(E10="",0,IF(E10&lt;$D$2,0,IF(E10&lt;=$F$2,($H$2*($D$2+E10)-40))))</f>
        <v>0</v>
      </c>
      <c r="G10" s="7">
        <v>17</v>
      </c>
      <c r="H10" s="21">
        <f>IF(G10="",0,IF(G10&lt;$D$2,0,IF(G10&lt;=$F$2,($H$2*($D$2+G10)-40))))</f>
        <v>31.755725190839698</v>
      </c>
      <c r="I10" s="7"/>
      <c r="J10" s="21">
        <f>IF(I10="",0,IF(I10&lt;$D$2,0,IF(I10&lt;=$F$2,($H$2*($D$2+I10)-40))))</f>
        <v>0</v>
      </c>
      <c r="K10" s="7"/>
      <c r="L10" s="21">
        <f>IF(K10="",0,IF(K10&lt;$D$2,0,IF(K10&lt;=$F$2,($H$2*($D$2+K10)-40))))</f>
        <v>0</v>
      </c>
      <c r="M10" s="7">
        <v>18</v>
      </c>
      <c r="N10" s="21">
        <f>IF(M10="",0,IF(M10&lt;$D$2,0,IF(M10&lt;=$F$2,($H$2*($D$2+M10)-40))))</f>
        <v>34.809160305343511</v>
      </c>
      <c r="O10" s="7"/>
      <c r="P10" s="21">
        <f>IF(O10="",0,IF(O10&lt;$D$2,0,IF(O10&lt;=$F$2,($H$2*($D$2+O10)-40))))</f>
        <v>0</v>
      </c>
      <c r="Q10" s="7"/>
      <c r="R10" s="21">
        <f>IF(Q10="",0,IF(Q10&lt;$D$2,0,IF(Q10&lt;=$F$2,($H$2*($D$2+Q10)-40))))</f>
        <v>0</v>
      </c>
      <c r="S10" s="21">
        <f>SUM(F10,H10,J10,L10,N10,P10)-MIN(F10,H10,L10,N10,P10)</f>
        <v>66.564885496183209</v>
      </c>
      <c r="T10" s="21">
        <f>S10+R10</f>
        <v>66.564885496183209</v>
      </c>
      <c r="V10" s="7" t="s">
        <v>43</v>
      </c>
      <c r="W10" s="7" t="s">
        <v>44</v>
      </c>
      <c r="X10" s="7" t="s">
        <v>11</v>
      </c>
      <c r="Y10" s="7">
        <v>14</v>
      </c>
      <c r="Z10" s="21">
        <f t="shared" si="0"/>
        <v>22.595419847328252</v>
      </c>
      <c r="AA10" s="7">
        <v>17.5</v>
      </c>
      <c r="AB10" s="21">
        <f t="shared" si="1"/>
        <v>33.282442748091611</v>
      </c>
      <c r="AC10" s="7"/>
      <c r="AD10" s="21">
        <f t="shared" si="2"/>
        <v>0</v>
      </c>
      <c r="AE10" s="7"/>
      <c r="AF10" s="21">
        <f t="shared" si="3"/>
        <v>0</v>
      </c>
      <c r="AG10" s="7"/>
      <c r="AH10" s="21">
        <f t="shared" si="4"/>
        <v>0</v>
      </c>
      <c r="AI10" s="7"/>
      <c r="AJ10" s="21">
        <f t="shared" si="5"/>
        <v>0</v>
      </c>
      <c r="AK10" s="7"/>
      <c r="AL10" s="21">
        <f t="shared" si="6"/>
        <v>0</v>
      </c>
      <c r="AM10" s="21">
        <f t="shared" si="7"/>
        <v>55.877862595419863</v>
      </c>
      <c r="AN10" s="21">
        <f t="shared" si="8"/>
        <v>55.877862595419863</v>
      </c>
      <c r="AP10" s="56" t="s">
        <v>84</v>
      </c>
      <c r="AQ10" s="56" t="s">
        <v>85</v>
      </c>
      <c r="AR10" s="56" t="s">
        <v>11</v>
      </c>
      <c r="AS10" s="56">
        <v>13.5</v>
      </c>
      <c r="AT10" s="55">
        <f t="shared" si="9"/>
        <v>21.068702290076338</v>
      </c>
      <c r="AU10" s="56"/>
      <c r="AV10" s="55">
        <f t="shared" si="10"/>
        <v>0</v>
      </c>
      <c r="AW10" s="56">
        <v>19.5</v>
      </c>
      <c r="AX10" s="55">
        <f t="shared" si="11"/>
        <v>39.389312977099237</v>
      </c>
      <c r="AY10" s="56"/>
      <c r="AZ10" s="55">
        <f t="shared" si="12"/>
        <v>0</v>
      </c>
      <c r="BA10" s="56"/>
      <c r="BB10" s="55">
        <f t="shared" si="13"/>
        <v>0</v>
      </c>
      <c r="BC10" s="56"/>
      <c r="BD10" s="55">
        <f t="shared" si="14"/>
        <v>0</v>
      </c>
      <c r="BE10" s="56"/>
      <c r="BF10" s="55">
        <f t="shared" si="15"/>
        <v>0</v>
      </c>
      <c r="BG10" s="55">
        <f t="shared" si="16"/>
        <v>60.458015267175576</v>
      </c>
      <c r="BH10" s="55">
        <f t="shared" si="17"/>
        <v>60.458015267175576</v>
      </c>
    </row>
    <row r="11" spans="1:60" s="19" customFormat="1" x14ac:dyDescent="0.25">
      <c r="B11" s="7" t="s">
        <v>66</v>
      </c>
      <c r="C11" s="7" t="s">
        <v>381</v>
      </c>
      <c r="D11" s="7" t="s">
        <v>95</v>
      </c>
      <c r="E11" s="7"/>
      <c r="F11" s="21">
        <f>IF(E11="",0,IF(E11&lt;$D$2,0,IF(E11&lt;=$F$2,($H$2*($D$2+E11)-40))))</f>
        <v>0</v>
      </c>
      <c r="G11" s="7"/>
      <c r="H11" s="21">
        <f>IF(G11="",0,IF(G11&lt;$D$2,0,IF(G11&lt;=$F$2,($H$2*($D$2+G11)-40))))</f>
        <v>0</v>
      </c>
      <c r="I11" s="7"/>
      <c r="J11" s="21">
        <f>IF(I11="",0,IF(I11&lt;$D$2,0,IF(I11&lt;=$F$2,($H$2*($D$2+I11)-40))))</f>
        <v>0</v>
      </c>
      <c r="K11" s="7"/>
      <c r="L11" s="21">
        <f>IF(K11="",0,IF(K11&lt;$D$2,0,IF(K11&lt;=$F$2,($H$2*($D$2+K11)-40))))</f>
        <v>0</v>
      </c>
      <c r="M11" s="7">
        <v>27</v>
      </c>
      <c r="N11" s="21">
        <f>IF(M11="",0,IF(M11&lt;$D$2,0,IF(M11&lt;=$F$2,($H$2*($D$2+M11)-40))))</f>
        <v>62.29007633587787</v>
      </c>
      <c r="O11" s="7"/>
      <c r="P11" s="21">
        <f>IF(O11="",0,IF(O11&lt;$D$2,0,IF(O11&lt;=$F$2,($H$2*($D$2+O11)-40))))</f>
        <v>0</v>
      </c>
      <c r="Q11" s="7"/>
      <c r="R11" s="21">
        <f>IF(Q11="",0,IF(Q11&lt;$D$2,0,IF(Q11&lt;=$F$2,($H$2*($D$2+Q11)-40))))</f>
        <v>0</v>
      </c>
      <c r="S11" s="21">
        <f>SUM(F11,H11,J11,L11,N11,P11)-MIN(F11,H11,L11,N11,P11)</f>
        <v>62.29007633587787</v>
      </c>
      <c r="T11" s="21">
        <f>S11+R11</f>
        <v>62.29007633587787</v>
      </c>
      <c r="V11" s="7" t="s">
        <v>15</v>
      </c>
      <c r="W11" s="7" t="s">
        <v>16</v>
      </c>
      <c r="X11" s="7" t="s">
        <v>17</v>
      </c>
      <c r="Y11" s="7">
        <v>8</v>
      </c>
      <c r="Z11" s="21">
        <f t="shared" si="0"/>
        <v>4.2748091603053453</v>
      </c>
      <c r="AA11" s="7">
        <v>12</v>
      </c>
      <c r="AB11" s="21">
        <f t="shared" si="1"/>
        <v>16.488549618320612</v>
      </c>
      <c r="AC11" s="7">
        <v>14.5</v>
      </c>
      <c r="AD11" s="21">
        <f t="shared" si="2"/>
        <v>24.122137404580158</v>
      </c>
      <c r="AE11" s="7"/>
      <c r="AF11" s="21">
        <f t="shared" si="3"/>
        <v>0</v>
      </c>
      <c r="AG11" s="7"/>
      <c r="AH11" s="21">
        <f t="shared" si="4"/>
        <v>0</v>
      </c>
      <c r="AI11" s="7"/>
      <c r="AJ11" s="21">
        <f t="shared" si="5"/>
        <v>0</v>
      </c>
      <c r="AK11" s="7"/>
      <c r="AL11" s="21">
        <f t="shared" si="6"/>
        <v>0</v>
      </c>
      <c r="AM11" s="21">
        <f t="shared" si="7"/>
        <v>44.885496183206115</v>
      </c>
      <c r="AN11" s="21">
        <f t="shared" si="8"/>
        <v>44.885496183206115</v>
      </c>
      <c r="AP11" s="56" t="s">
        <v>76</v>
      </c>
      <c r="AQ11" s="56" t="s">
        <v>77</v>
      </c>
      <c r="AR11" s="56" t="s">
        <v>11</v>
      </c>
      <c r="AS11" s="56">
        <v>11</v>
      </c>
      <c r="AT11" s="55">
        <f t="shared" si="9"/>
        <v>13.435114503816799</v>
      </c>
      <c r="AU11" s="56">
        <v>11.5</v>
      </c>
      <c r="AV11" s="55">
        <f t="shared" si="10"/>
        <v>14.961832061068705</v>
      </c>
      <c r="AW11" s="56">
        <v>14.5</v>
      </c>
      <c r="AX11" s="55">
        <f t="shared" si="11"/>
        <v>24.122137404580158</v>
      </c>
      <c r="AY11" s="56"/>
      <c r="AZ11" s="55">
        <f t="shared" si="12"/>
        <v>0</v>
      </c>
      <c r="BA11" s="56">
        <v>16</v>
      </c>
      <c r="BB11" s="55">
        <f t="shared" si="13"/>
        <v>28.702290076335885</v>
      </c>
      <c r="BC11" s="56"/>
      <c r="BD11" s="55">
        <f t="shared" si="14"/>
        <v>0</v>
      </c>
      <c r="BE11" s="56"/>
      <c r="BF11" s="55">
        <f t="shared" si="15"/>
        <v>0</v>
      </c>
      <c r="BG11" s="55">
        <f t="shared" si="16"/>
        <v>81.221374045801554</v>
      </c>
      <c r="BH11" s="55">
        <f t="shared" si="17"/>
        <v>81.221374045801554</v>
      </c>
    </row>
    <row r="12" spans="1:60" s="19" customFormat="1" x14ac:dyDescent="0.25">
      <c r="B12" s="7" t="s">
        <v>70</v>
      </c>
      <c r="C12" s="7" t="s">
        <v>91</v>
      </c>
      <c r="D12" s="7" t="s">
        <v>17</v>
      </c>
      <c r="E12" s="7"/>
      <c r="F12" s="21">
        <f>IF(E12="",0,IF(E12&lt;$D$2,0,IF(E12&lt;=$F$2,($H$2*($D$2+E12)-40))))</f>
        <v>0</v>
      </c>
      <c r="G12" s="7">
        <v>21</v>
      </c>
      <c r="H12" s="21">
        <f>IF(G12="",0,IF(G12&lt;$D$2,0,IF(G12&lt;=$F$2,($H$2*($D$2+G12)-40))))</f>
        <v>43.969465648854964</v>
      </c>
      <c r="I12" s="7"/>
      <c r="J12" s="21">
        <f>IF(I12="",0,IF(I12&lt;$D$2,0,IF(I12&lt;=$F$2,($H$2*($D$2+I12)-40))))</f>
        <v>0</v>
      </c>
      <c r="K12" s="7"/>
      <c r="L12" s="21">
        <f>IF(K12="",0,IF(K12&lt;$D$2,0,IF(K12&lt;=$F$2,($H$2*($D$2+K12)-40))))</f>
        <v>0</v>
      </c>
      <c r="M12" s="7"/>
      <c r="N12" s="21">
        <f>IF(M12="",0,IF(M12&lt;$D$2,0,IF(M12&lt;=$F$2,($H$2*($D$2+M12)-40))))</f>
        <v>0</v>
      </c>
      <c r="O12" s="7"/>
      <c r="P12" s="21">
        <f>IF(O12="",0,IF(O12&lt;$D$2,0,IF(O12&lt;=$F$2,($H$2*($D$2+O12)-40))))</f>
        <v>0</v>
      </c>
      <c r="Q12" s="7"/>
      <c r="R12" s="21">
        <f>IF(Q12="",0,IF(Q12&lt;$D$2,0,IF(Q12&lt;=$F$2,($H$2*($D$2+Q12)-40))))</f>
        <v>0</v>
      </c>
      <c r="S12" s="21">
        <f>SUM(F12,H12,J12,L12,N12,P12)-MIN(F12,H12,L12,N12,P12)</f>
        <v>43.969465648854964</v>
      </c>
      <c r="T12" s="21">
        <f>S12+R12</f>
        <v>43.969465648854964</v>
      </c>
      <c r="V12" s="7" t="s">
        <v>12</v>
      </c>
      <c r="W12" s="7" t="s">
        <v>13</v>
      </c>
      <c r="X12" s="7" t="s">
        <v>14</v>
      </c>
      <c r="Y12" s="7">
        <v>13</v>
      </c>
      <c r="Z12" s="21">
        <f t="shared" si="0"/>
        <v>19.541984732824432</v>
      </c>
      <c r="AA12" s="7">
        <v>14.5</v>
      </c>
      <c r="AB12" s="21">
        <f t="shared" si="1"/>
        <v>24.122137404580158</v>
      </c>
      <c r="AC12" s="7"/>
      <c r="AD12" s="21">
        <f t="shared" si="2"/>
        <v>0</v>
      </c>
      <c r="AE12" s="7"/>
      <c r="AF12" s="21">
        <f t="shared" si="3"/>
        <v>0</v>
      </c>
      <c r="AG12" s="7"/>
      <c r="AH12" s="21">
        <f t="shared" si="4"/>
        <v>0</v>
      </c>
      <c r="AI12" s="7"/>
      <c r="AJ12" s="21">
        <f t="shared" si="5"/>
        <v>0</v>
      </c>
      <c r="AK12" s="7"/>
      <c r="AL12" s="21">
        <f t="shared" si="6"/>
        <v>0</v>
      </c>
      <c r="AM12" s="21">
        <f t="shared" si="7"/>
        <v>43.66412213740459</v>
      </c>
      <c r="AN12" s="21">
        <f t="shared" si="8"/>
        <v>43.66412213740459</v>
      </c>
      <c r="AP12" s="56" t="s">
        <v>51</v>
      </c>
      <c r="AQ12" s="56" t="s">
        <v>273</v>
      </c>
      <c r="AR12" s="56" t="s">
        <v>95</v>
      </c>
      <c r="AS12" s="56"/>
      <c r="AT12" s="55">
        <f t="shared" si="9"/>
        <v>0</v>
      </c>
      <c r="AU12" s="56"/>
      <c r="AV12" s="55">
        <f t="shared" si="10"/>
        <v>0</v>
      </c>
      <c r="AW12" s="56">
        <v>13</v>
      </c>
      <c r="AX12" s="55">
        <f t="shared" si="11"/>
        <v>19.541984732824432</v>
      </c>
      <c r="AY12" s="56">
        <v>14</v>
      </c>
      <c r="AZ12" s="55">
        <f t="shared" si="12"/>
        <v>22.595419847328252</v>
      </c>
      <c r="BA12" s="56">
        <v>15</v>
      </c>
      <c r="BB12" s="55">
        <f t="shared" si="13"/>
        <v>25.648854961832072</v>
      </c>
      <c r="BC12" s="56"/>
      <c r="BD12" s="55">
        <f t="shared" si="14"/>
        <v>0</v>
      </c>
      <c r="BE12" s="56"/>
      <c r="BF12" s="55">
        <f t="shared" si="15"/>
        <v>0</v>
      </c>
      <c r="BG12" s="55">
        <f t="shared" si="16"/>
        <v>67.786259541984748</v>
      </c>
      <c r="BH12" s="55">
        <f t="shared" si="17"/>
        <v>67.786259541984748</v>
      </c>
    </row>
    <row r="13" spans="1:60" s="19" customFormat="1" x14ac:dyDescent="0.25">
      <c r="B13" s="7" t="s">
        <v>20</v>
      </c>
      <c r="C13" s="7" t="s">
        <v>92</v>
      </c>
      <c r="D13" s="7" t="s">
        <v>17</v>
      </c>
      <c r="E13" s="7"/>
      <c r="F13" s="21">
        <f>IF(E13="",0,IF(E13&lt;$D$2,0,IF(E13&lt;=$F$2,($H$2*($D$2+E13)-40))))</f>
        <v>0</v>
      </c>
      <c r="G13" s="7">
        <v>20</v>
      </c>
      <c r="H13" s="21">
        <f>IF(G13="",0,IF(G13&lt;$D$2,0,IF(G13&lt;=$F$2,($H$2*($D$2+G13)-40))))</f>
        <v>40.916030534351151</v>
      </c>
      <c r="I13" s="7"/>
      <c r="J13" s="21">
        <f>IF(I13="",0,IF(I13&lt;$D$2,0,IF(I13&lt;=$F$2,($H$2*($D$2+I13)-40))))</f>
        <v>0</v>
      </c>
      <c r="K13" s="7"/>
      <c r="L13" s="21">
        <f>IF(K13="",0,IF(K13&lt;$D$2,0,IF(K13&lt;=$F$2,($H$2*($D$2+K13)-40))))</f>
        <v>0</v>
      </c>
      <c r="M13" s="7"/>
      <c r="N13" s="21">
        <f>IF(M13="",0,IF(M13&lt;$D$2,0,IF(M13&lt;=$F$2,($H$2*($D$2+M13)-40))))</f>
        <v>0</v>
      </c>
      <c r="O13" s="7"/>
      <c r="P13" s="21">
        <f>IF(O13="",0,IF(O13&lt;$D$2,0,IF(O13&lt;=$F$2,($H$2*($D$2+O13)-40))))</f>
        <v>0</v>
      </c>
      <c r="Q13" s="7"/>
      <c r="R13" s="21">
        <f>IF(Q13="",0,IF(Q13&lt;$D$2,0,IF(Q13&lt;=$F$2,($H$2*($D$2+Q13)-40))))</f>
        <v>0</v>
      </c>
      <c r="S13" s="21">
        <f>SUM(F13,H13,J13,L13,N13,P13)-MIN(F13,H13,L13,N13,P13)</f>
        <v>40.916030534351151</v>
      </c>
      <c r="T13" s="21">
        <f>S13+R13</f>
        <v>40.916030534351151</v>
      </c>
      <c r="V13" s="7" t="s">
        <v>18</v>
      </c>
      <c r="W13" s="7" t="s">
        <v>65</v>
      </c>
      <c r="X13" s="7" t="s">
        <v>17</v>
      </c>
      <c r="Y13" s="7">
        <v>12.5</v>
      </c>
      <c r="Z13" s="21">
        <f t="shared" si="0"/>
        <v>18.015267175572525</v>
      </c>
      <c r="AA13" s="7">
        <v>13</v>
      </c>
      <c r="AB13" s="21">
        <f t="shared" si="1"/>
        <v>19.541984732824432</v>
      </c>
      <c r="AC13" s="7"/>
      <c r="AD13" s="21">
        <f t="shared" si="2"/>
        <v>0</v>
      </c>
      <c r="AE13" s="7"/>
      <c r="AF13" s="21">
        <f t="shared" si="3"/>
        <v>0</v>
      </c>
      <c r="AG13" s="7"/>
      <c r="AH13" s="21">
        <f t="shared" si="4"/>
        <v>0</v>
      </c>
      <c r="AI13" s="7"/>
      <c r="AJ13" s="21">
        <f t="shared" si="5"/>
        <v>0</v>
      </c>
      <c r="AK13" s="7"/>
      <c r="AL13" s="21">
        <f t="shared" si="6"/>
        <v>0</v>
      </c>
      <c r="AM13" s="21">
        <f t="shared" si="7"/>
        <v>37.557251908396957</v>
      </c>
      <c r="AN13" s="21">
        <f t="shared" si="8"/>
        <v>37.557251908396957</v>
      </c>
      <c r="AP13" s="56" t="s">
        <v>24</v>
      </c>
      <c r="AQ13" s="56" t="s">
        <v>75</v>
      </c>
      <c r="AR13" s="56" t="s">
        <v>11</v>
      </c>
      <c r="AS13" s="56">
        <v>12</v>
      </c>
      <c r="AT13" s="55">
        <f t="shared" si="9"/>
        <v>16.488549618320612</v>
      </c>
      <c r="AU13" s="56">
        <v>13.5</v>
      </c>
      <c r="AV13" s="55">
        <f t="shared" si="10"/>
        <v>21.068702290076338</v>
      </c>
      <c r="AW13" s="56"/>
      <c r="AX13" s="55">
        <f t="shared" si="11"/>
        <v>0</v>
      </c>
      <c r="AY13" s="56"/>
      <c r="AZ13" s="55">
        <f t="shared" si="12"/>
        <v>0</v>
      </c>
      <c r="BA13" s="56">
        <v>20</v>
      </c>
      <c r="BB13" s="55">
        <f t="shared" si="13"/>
        <v>40.916030534351151</v>
      </c>
      <c r="BC13" s="56"/>
      <c r="BD13" s="55">
        <f t="shared" si="14"/>
        <v>0</v>
      </c>
      <c r="BE13" s="56"/>
      <c r="BF13" s="55">
        <f t="shared" si="15"/>
        <v>0</v>
      </c>
      <c r="BG13" s="55">
        <f t="shared" si="16"/>
        <v>78.473282442748101</v>
      </c>
      <c r="BH13" s="55">
        <f t="shared" si="17"/>
        <v>78.473282442748101</v>
      </c>
    </row>
    <row r="14" spans="1:60" s="19" customFormat="1" x14ac:dyDescent="0.25">
      <c r="B14" s="7" t="s">
        <v>70</v>
      </c>
      <c r="C14" s="7" t="s">
        <v>93</v>
      </c>
      <c r="D14" s="7" t="s">
        <v>17</v>
      </c>
      <c r="E14" s="7"/>
      <c r="F14" s="21">
        <f>IF(E14="",0,IF(E14&lt;$D$2,0,IF(E14&lt;=$F$2,($H$2*($D$2+E14)-40))))</f>
        <v>0</v>
      </c>
      <c r="G14" s="7">
        <v>15.5</v>
      </c>
      <c r="H14" s="21">
        <f>IF(G14="",0,IF(G14&lt;$D$2,0,IF(G14&lt;=$F$2,($H$2*($D$2+G14)-40))))</f>
        <v>27.175572519083971</v>
      </c>
      <c r="I14" s="7"/>
      <c r="J14" s="21">
        <f>IF(I14="",0,IF(I14&lt;$D$2,0,IF(I14&lt;=$F$2,($H$2*($D$2+I14)-40))))</f>
        <v>0</v>
      </c>
      <c r="K14" s="7"/>
      <c r="L14" s="21">
        <f>IF(K14="",0,IF(K14&lt;$D$2,0,IF(K14&lt;=$F$2,($H$2*($D$2+K14)-40))))</f>
        <v>0</v>
      </c>
      <c r="M14" s="7"/>
      <c r="N14" s="21">
        <f>IF(M14="",0,IF(M14&lt;$D$2,0,IF(M14&lt;=$F$2,($H$2*($D$2+M14)-40))))</f>
        <v>0</v>
      </c>
      <c r="O14" s="7"/>
      <c r="P14" s="21">
        <f>IF(O14="",0,IF(O14&lt;$D$2,0,IF(O14&lt;=$F$2,($H$2*($D$2+O14)-40))))</f>
        <v>0</v>
      </c>
      <c r="Q14" s="7"/>
      <c r="R14" s="21">
        <f>IF(Q14="",0,IF(Q14&lt;$D$2,0,IF(Q14&lt;=$F$2,($H$2*($D$2+Q14)-40))))</f>
        <v>0</v>
      </c>
      <c r="S14" s="21">
        <f>SUM(F14,H14,J14,L14,N14,P14)-MIN(F14,H14,L14,N14,P14)</f>
        <v>27.175572519083971</v>
      </c>
      <c r="T14" s="21">
        <f>S14+R14</f>
        <v>27.175572519083971</v>
      </c>
      <c r="V14" s="49" t="s">
        <v>266</v>
      </c>
      <c r="W14" s="49" t="s">
        <v>267</v>
      </c>
      <c r="X14" s="49" t="s">
        <v>17</v>
      </c>
      <c r="Y14" s="7"/>
      <c r="Z14" s="21">
        <f t="shared" si="0"/>
        <v>0</v>
      </c>
      <c r="AA14" s="7"/>
      <c r="AB14" s="21">
        <f t="shared" si="1"/>
        <v>0</v>
      </c>
      <c r="AC14" s="7">
        <v>15.5</v>
      </c>
      <c r="AD14" s="21">
        <f t="shared" si="2"/>
        <v>27.175572519083971</v>
      </c>
      <c r="AE14" s="7"/>
      <c r="AF14" s="21">
        <f t="shared" si="3"/>
        <v>0</v>
      </c>
      <c r="AG14" s="7"/>
      <c r="AH14" s="21">
        <f t="shared" si="4"/>
        <v>0</v>
      </c>
      <c r="AI14" s="7"/>
      <c r="AJ14" s="21">
        <f t="shared" si="5"/>
        <v>0</v>
      </c>
      <c r="AK14" s="7"/>
      <c r="AL14" s="21">
        <f t="shared" si="6"/>
        <v>0</v>
      </c>
      <c r="AM14" s="21">
        <f t="shared" si="7"/>
        <v>27.175572519083971</v>
      </c>
      <c r="AN14" s="21">
        <f t="shared" si="8"/>
        <v>27.175572519083971</v>
      </c>
      <c r="AP14" s="56" t="s">
        <v>60</v>
      </c>
      <c r="AQ14" s="56" t="s">
        <v>106</v>
      </c>
      <c r="AR14" s="56" t="s">
        <v>14</v>
      </c>
      <c r="AS14" s="56"/>
      <c r="AT14" s="55">
        <f t="shared" si="9"/>
        <v>0</v>
      </c>
      <c r="AU14" s="56"/>
      <c r="AV14" s="55">
        <f t="shared" si="10"/>
        <v>0</v>
      </c>
      <c r="AW14" s="56"/>
      <c r="AX14" s="55">
        <f t="shared" si="11"/>
        <v>0</v>
      </c>
      <c r="AY14" s="56">
        <v>15</v>
      </c>
      <c r="AZ14" s="55">
        <f t="shared" si="12"/>
        <v>25.648854961832072</v>
      </c>
      <c r="BA14" s="56"/>
      <c r="BB14" s="55">
        <f t="shared" si="13"/>
        <v>0</v>
      </c>
      <c r="BC14" s="56"/>
      <c r="BD14" s="55">
        <f t="shared" si="14"/>
        <v>0</v>
      </c>
      <c r="BE14" s="56"/>
      <c r="BF14" s="55">
        <f t="shared" si="15"/>
        <v>0</v>
      </c>
      <c r="BG14" s="55">
        <f t="shared" si="16"/>
        <v>25.648854961832072</v>
      </c>
      <c r="BH14" s="55">
        <f t="shared" si="17"/>
        <v>25.648854961832072</v>
      </c>
    </row>
    <row r="15" spans="1:60" s="19" customFormat="1" x14ac:dyDescent="0.25">
      <c r="B15" s="7" t="s">
        <v>279</v>
      </c>
      <c r="C15" s="7" t="s">
        <v>280</v>
      </c>
      <c r="D15" s="7" t="s">
        <v>14</v>
      </c>
      <c r="E15" s="7"/>
      <c r="F15" s="21">
        <f>IF(E15="",0,IF(E15&lt;$D$2,0,IF(E15&lt;=$F$2,($H$2*($D$2+E15)-40))))</f>
        <v>0</v>
      </c>
      <c r="G15" s="7"/>
      <c r="H15" s="21">
        <f>IF(G15="",0,IF(G15&lt;$D$2,0,IF(G15&lt;=$F$2,($H$2*($D$2+G15)-40))))</f>
        <v>0</v>
      </c>
      <c r="I15" s="7">
        <v>15</v>
      </c>
      <c r="J15" s="21">
        <f>IF(I15="",0,IF(I15&lt;$D$2,0,IF(I15&lt;=$F$2,($H$2*($D$2+I15)-40))))</f>
        <v>25.648854961832072</v>
      </c>
      <c r="K15" s="7"/>
      <c r="L15" s="21">
        <f>IF(K15="",0,IF(K15&lt;$D$2,0,IF(K15&lt;=$F$2,($H$2*($D$2+K15)-40))))</f>
        <v>0</v>
      </c>
      <c r="M15" s="7"/>
      <c r="N15" s="21">
        <f>IF(M15="",0,IF(M15&lt;$D$2,0,IF(M15&lt;=$F$2,($H$2*($D$2+M15)-40))))</f>
        <v>0</v>
      </c>
      <c r="O15" s="7"/>
      <c r="P15" s="21">
        <f>IF(O15="",0,IF(O15&lt;$D$2,0,IF(O15&lt;=$F$2,($H$2*($D$2+O15)-40))))</f>
        <v>0</v>
      </c>
      <c r="Q15" s="7"/>
      <c r="R15" s="21">
        <f>IF(Q15="",0,IF(Q15&lt;$D$2,0,IF(Q15&lt;=$F$2,($H$2*($D$2+Q15)-40))))</f>
        <v>0</v>
      </c>
      <c r="S15" s="21">
        <f>SUM(F15,H15,J15,L15,N15,P15)-MIN(F15,H15,L15,N15,P15)</f>
        <v>25.648854961832072</v>
      </c>
      <c r="T15" s="21">
        <f>S15+R15</f>
        <v>25.648854961832072</v>
      </c>
      <c r="V15" s="7" t="s">
        <v>12</v>
      </c>
      <c r="W15" s="7" t="s">
        <v>209</v>
      </c>
      <c r="X15" s="7" t="s">
        <v>14</v>
      </c>
      <c r="Y15" s="7"/>
      <c r="Z15" s="21">
        <f t="shared" si="0"/>
        <v>0</v>
      </c>
      <c r="AA15" s="7"/>
      <c r="AB15" s="21">
        <f t="shared" si="1"/>
        <v>0</v>
      </c>
      <c r="AC15" s="7"/>
      <c r="AD15" s="21">
        <f t="shared" si="2"/>
        <v>0</v>
      </c>
      <c r="AE15" s="7">
        <v>13.5</v>
      </c>
      <c r="AF15" s="21">
        <f t="shared" si="3"/>
        <v>21.068702290076338</v>
      </c>
      <c r="AG15" s="7"/>
      <c r="AH15" s="21">
        <f t="shared" si="4"/>
        <v>0</v>
      </c>
      <c r="AI15" s="7"/>
      <c r="AJ15" s="21">
        <f t="shared" si="5"/>
        <v>0</v>
      </c>
      <c r="AK15" s="7"/>
      <c r="AL15" s="21">
        <f t="shared" si="6"/>
        <v>0</v>
      </c>
      <c r="AM15" s="21">
        <f t="shared" si="7"/>
        <v>21.068702290076338</v>
      </c>
      <c r="AN15" s="21">
        <f t="shared" si="8"/>
        <v>21.068702290076338</v>
      </c>
      <c r="AP15" s="58" t="s">
        <v>29</v>
      </c>
      <c r="AQ15" s="58" t="s">
        <v>276</v>
      </c>
      <c r="AR15" s="58" t="s">
        <v>28</v>
      </c>
      <c r="AS15" s="56"/>
      <c r="AT15" s="55">
        <f t="shared" si="9"/>
        <v>0</v>
      </c>
      <c r="AU15" s="56"/>
      <c r="AV15" s="55">
        <f t="shared" si="10"/>
        <v>0</v>
      </c>
      <c r="AW15" s="56">
        <v>10</v>
      </c>
      <c r="AX15" s="55">
        <f t="shared" si="11"/>
        <v>10.381679389312978</v>
      </c>
      <c r="AY15" s="56">
        <v>10</v>
      </c>
      <c r="AZ15" s="55">
        <f t="shared" si="12"/>
        <v>10.381679389312978</v>
      </c>
      <c r="BA15" s="56"/>
      <c r="BB15" s="55">
        <f t="shared" si="13"/>
        <v>0</v>
      </c>
      <c r="BC15" s="56"/>
      <c r="BD15" s="55">
        <f t="shared" si="14"/>
        <v>0</v>
      </c>
      <c r="BE15" s="56"/>
      <c r="BF15" s="55">
        <f t="shared" si="15"/>
        <v>0</v>
      </c>
      <c r="BG15" s="55">
        <f t="shared" si="16"/>
        <v>20.763358778625957</v>
      </c>
      <c r="BH15" s="55">
        <f t="shared" si="17"/>
        <v>20.763358778625957</v>
      </c>
    </row>
    <row r="16" spans="1:60" x14ac:dyDescent="0.25">
      <c r="A16" s="4"/>
      <c r="B16" s="7"/>
      <c r="C16" s="7"/>
      <c r="D16" s="7"/>
      <c r="E16" s="7"/>
      <c r="F16" s="21">
        <f t="shared" ref="F7:F16" si="18">IF(E16="",0,IF(E16&lt;$D$2,0,IF(E16&lt;=$F$2,($H$2*($D$2+E16)-40))))</f>
        <v>0</v>
      </c>
      <c r="G16" s="7"/>
      <c r="H16" s="21">
        <f t="shared" ref="H7:H16" si="19">IF(G16="",0,IF(G16&lt;$D$2,0,IF(G16&lt;=$F$2,($H$2*($D$2+G16)-40))))</f>
        <v>0</v>
      </c>
      <c r="I16" s="7"/>
      <c r="J16" s="21">
        <f t="shared" ref="J7:J16" si="20">IF(I16="",0,IF(I16&lt;$D$2,0,IF(I16&lt;=$F$2,($H$2*($D$2+I16)-40))))</f>
        <v>0</v>
      </c>
      <c r="K16" s="7"/>
      <c r="L16" s="21">
        <f t="shared" ref="L7:L16" si="21">IF(K16="",0,IF(K16&lt;$D$2,0,IF(K16&lt;=$F$2,($H$2*($D$2+K16)-40))))</f>
        <v>0</v>
      </c>
      <c r="M16" s="7"/>
      <c r="N16" s="21">
        <f t="shared" ref="N7:N16" si="22">IF(M16="",0,IF(M16&lt;$D$2,0,IF(M16&lt;=$F$2,($H$2*($D$2+M16)-40))))</f>
        <v>0</v>
      </c>
      <c r="O16" s="7"/>
      <c r="P16" s="21">
        <f t="shared" ref="P7:P16" si="23">IF(O16="",0,IF(O16&lt;$D$2,0,IF(O16&lt;=$F$2,($H$2*($D$2+O16)-40))))</f>
        <v>0</v>
      </c>
      <c r="Q16" s="7"/>
      <c r="R16" s="21">
        <f t="shared" ref="R7:R16" si="24">IF(Q16="",0,IF(Q16&lt;$D$2,0,IF(Q16&lt;=$F$2,($H$2*($D$2+Q16)-40))))</f>
        <v>0</v>
      </c>
      <c r="S16" s="21">
        <f t="shared" ref="S7:S16" si="25">SUM(F16,H16,J16,L16,N16,P16)-MIN(F16,H16,L16,N16,P16)</f>
        <v>0</v>
      </c>
      <c r="T16" s="21">
        <f t="shared" ref="T7:T16" si="26">S16+R16</f>
        <v>0</v>
      </c>
      <c r="V16" s="7" t="s">
        <v>33</v>
      </c>
      <c r="W16" s="7" t="s">
        <v>104</v>
      </c>
      <c r="X16" s="7" t="s">
        <v>11</v>
      </c>
      <c r="Y16" s="7"/>
      <c r="Z16" s="21">
        <f t="shared" si="0"/>
        <v>0</v>
      </c>
      <c r="AA16" s="7">
        <v>12.5</v>
      </c>
      <c r="AB16" s="21">
        <f t="shared" si="1"/>
        <v>18.015267175572525</v>
      </c>
      <c r="AC16" s="7"/>
      <c r="AD16" s="21">
        <f t="shared" si="2"/>
        <v>0</v>
      </c>
      <c r="AE16" s="7"/>
      <c r="AF16" s="21">
        <f t="shared" si="3"/>
        <v>0</v>
      </c>
      <c r="AG16" s="7"/>
      <c r="AH16" s="21">
        <f t="shared" si="4"/>
        <v>0</v>
      </c>
      <c r="AI16" s="7"/>
      <c r="AJ16" s="21">
        <f t="shared" si="5"/>
        <v>0</v>
      </c>
      <c r="AK16" s="7"/>
      <c r="AL16" s="21">
        <f t="shared" si="6"/>
        <v>0</v>
      </c>
      <c r="AM16" s="21">
        <f t="shared" si="7"/>
        <v>18.015267175572525</v>
      </c>
      <c r="AN16" s="21">
        <f t="shared" si="8"/>
        <v>18.015267175572525</v>
      </c>
      <c r="AP16" s="56" t="s">
        <v>80</v>
      </c>
      <c r="AQ16" s="56" t="s">
        <v>81</v>
      </c>
      <c r="AR16" s="56" t="s">
        <v>11</v>
      </c>
      <c r="AS16" s="56">
        <v>13</v>
      </c>
      <c r="AT16" s="55">
        <f t="shared" si="9"/>
        <v>19.541984732824432</v>
      </c>
      <c r="AU16" s="56"/>
      <c r="AV16" s="55">
        <f t="shared" si="10"/>
        <v>0</v>
      </c>
      <c r="AW16" s="56"/>
      <c r="AX16" s="55">
        <f t="shared" si="11"/>
        <v>0</v>
      </c>
      <c r="AY16" s="56"/>
      <c r="AZ16" s="55">
        <f t="shared" si="12"/>
        <v>0</v>
      </c>
      <c r="BA16" s="56"/>
      <c r="BB16" s="55">
        <f t="shared" si="13"/>
        <v>0</v>
      </c>
      <c r="BC16" s="56"/>
      <c r="BD16" s="55">
        <f t="shared" si="14"/>
        <v>0</v>
      </c>
      <c r="BE16" s="56"/>
      <c r="BF16" s="55">
        <f t="shared" si="15"/>
        <v>0</v>
      </c>
      <c r="BG16" s="55">
        <f t="shared" si="16"/>
        <v>19.541984732824432</v>
      </c>
      <c r="BH16" s="55">
        <f t="shared" si="17"/>
        <v>19.541984732824432</v>
      </c>
    </row>
    <row r="17" spans="1:6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V17" s="7"/>
      <c r="W17" s="7"/>
      <c r="X17" s="7"/>
      <c r="Y17" s="7"/>
      <c r="Z17" s="21">
        <f t="shared" ref="Z17:Z19" si="27">IF(Y17="",0,IF(Y17&lt;$D$2,0,IF(Y17&lt;=$F$2,($H$2*($D$2+Y17)-40))))</f>
        <v>0</v>
      </c>
      <c r="AA17" s="7"/>
      <c r="AB17" s="21">
        <f t="shared" ref="AB17:AB19" si="28">IF(AA17="",0,IF(AA17&lt;$D$2,0,IF(AA17&lt;=$F$2,($H$2*($D$2+AA17)-40))))</f>
        <v>0</v>
      </c>
      <c r="AC17" s="7"/>
      <c r="AD17" s="21">
        <f t="shared" ref="AD17:AD19" si="29">IF(AC17="",0,IF(AC17&lt;$D$2,0,IF(AC17&lt;=$F$2,($H$2*($D$2+AC17)-40))))</f>
        <v>0</v>
      </c>
      <c r="AE17" s="7"/>
      <c r="AF17" s="21">
        <f t="shared" ref="AF17:AF19" si="30">IF(AE17="",0,IF(AE17&lt;$D$2,0,IF(AE17&lt;=$F$2,($H$2*($D$2+AE17)-40))))</f>
        <v>0</v>
      </c>
      <c r="AG17" s="7"/>
      <c r="AH17" s="21">
        <f t="shared" ref="AH17:AH19" si="31">IF(AG17="",0,IF(AG17&lt;$D$2,0,IF(AG17&lt;=$F$2,($H$2*($D$2+AG17)-40))))</f>
        <v>0</v>
      </c>
      <c r="AI17" s="7"/>
      <c r="AJ17" s="21">
        <f t="shared" ref="AJ17:AJ19" si="32">IF(AI17="",0,IF(AI17&lt;$D$2,0,IF(AI17&lt;=$F$2,($H$2*($D$2+AI17)-40))))</f>
        <v>0</v>
      </c>
      <c r="AK17" s="7"/>
      <c r="AL17" s="21">
        <f t="shared" ref="AL17:AL19" si="33">IF(AK17="",0,IF(AK17&lt;$D$2,0,IF(AK17&lt;=$F$2,($H$2*($D$2+AK17)-40))))</f>
        <v>0</v>
      </c>
      <c r="AM17" s="21">
        <f t="shared" ref="AM17:AM19" si="34">SUM(Z17,AB17,AD17,AF17,AH17,AJ17)-MIN(Z17,AB17,AD17,AF17,AH17,AJ17)</f>
        <v>0</v>
      </c>
      <c r="AN17" s="21">
        <f t="shared" ref="AN17:AN19" si="35">AM17+AL17</f>
        <v>0</v>
      </c>
      <c r="AP17" s="56" t="s">
        <v>86</v>
      </c>
      <c r="AQ17" s="56" t="s">
        <v>87</v>
      </c>
      <c r="AR17" s="56" t="s">
        <v>11</v>
      </c>
      <c r="AS17" s="56">
        <v>9.5</v>
      </c>
      <c r="AT17" s="55">
        <f t="shared" si="9"/>
        <v>8.8549618320610719</v>
      </c>
      <c r="AU17" s="56">
        <v>10</v>
      </c>
      <c r="AV17" s="55">
        <f t="shared" si="10"/>
        <v>10.381679389312978</v>
      </c>
      <c r="AW17" s="56"/>
      <c r="AX17" s="55">
        <f t="shared" si="11"/>
        <v>0</v>
      </c>
      <c r="AY17" s="56"/>
      <c r="AZ17" s="55">
        <f t="shared" si="12"/>
        <v>0</v>
      </c>
      <c r="BA17" s="56">
        <v>8</v>
      </c>
      <c r="BB17" s="55">
        <f t="shared" si="13"/>
        <v>4.2748091603053453</v>
      </c>
      <c r="BC17" s="56"/>
      <c r="BD17" s="55">
        <f t="shared" si="14"/>
        <v>0</v>
      </c>
      <c r="BE17" s="56"/>
      <c r="BF17" s="55">
        <f t="shared" si="15"/>
        <v>0</v>
      </c>
      <c r="BG17" s="55">
        <f t="shared" si="16"/>
        <v>23.511450381679396</v>
      </c>
      <c r="BH17" s="55">
        <f t="shared" si="17"/>
        <v>23.511450381679396</v>
      </c>
    </row>
    <row r="18" spans="1:6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V18" s="7"/>
      <c r="W18" s="7"/>
      <c r="X18" s="7"/>
      <c r="Y18" s="7"/>
      <c r="Z18" s="21">
        <f t="shared" si="27"/>
        <v>0</v>
      </c>
      <c r="AA18" s="7"/>
      <c r="AB18" s="21">
        <f t="shared" si="28"/>
        <v>0</v>
      </c>
      <c r="AC18" s="7"/>
      <c r="AD18" s="21">
        <f t="shared" si="29"/>
        <v>0</v>
      </c>
      <c r="AE18" s="7"/>
      <c r="AF18" s="21">
        <f t="shared" si="30"/>
        <v>0</v>
      </c>
      <c r="AG18" s="7"/>
      <c r="AH18" s="21">
        <f t="shared" si="31"/>
        <v>0</v>
      </c>
      <c r="AI18" s="7"/>
      <c r="AJ18" s="21">
        <f t="shared" si="32"/>
        <v>0</v>
      </c>
      <c r="AK18" s="7"/>
      <c r="AL18" s="21">
        <f t="shared" si="33"/>
        <v>0</v>
      </c>
      <c r="AM18" s="21">
        <f t="shared" si="34"/>
        <v>0</v>
      </c>
      <c r="AN18" s="21">
        <f t="shared" si="35"/>
        <v>0</v>
      </c>
      <c r="AP18" s="56" t="s">
        <v>70</v>
      </c>
      <c r="AQ18" s="56" t="s">
        <v>105</v>
      </c>
      <c r="AR18" s="56" t="s">
        <v>95</v>
      </c>
      <c r="AS18" s="56"/>
      <c r="AT18" s="55">
        <f t="shared" si="9"/>
        <v>0</v>
      </c>
      <c r="AU18" s="56"/>
      <c r="AV18" s="55">
        <f t="shared" si="10"/>
        <v>0</v>
      </c>
      <c r="AW18" s="56">
        <v>12</v>
      </c>
      <c r="AX18" s="55">
        <f t="shared" si="11"/>
        <v>16.488549618320612</v>
      </c>
      <c r="AY18" s="56"/>
      <c r="AZ18" s="55">
        <f t="shared" si="12"/>
        <v>0</v>
      </c>
      <c r="BA18" s="56">
        <v>8</v>
      </c>
      <c r="BB18" s="55">
        <f t="shared" si="13"/>
        <v>4.2748091603053453</v>
      </c>
      <c r="BC18" s="56"/>
      <c r="BD18" s="55">
        <f t="shared" si="14"/>
        <v>0</v>
      </c>
      <c r="BE18" s="56"/>
      <c r="BF18" s="55">
        <f t="shared" si="15"/>
        <v>0</v>
      </c>
      <c r="BG18" s="55">
        <f t="shared" si="16"/>
        <v>20.763358778625957</v>
      </c>
      <c r="BH18" s="55">
        <f t="shared" si="17"/>
        <v>20.763358778625957</v>
      </c>
    </row>
    <row r="19" spans="1:6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V19" s="7"/>
      <c r="W19" s="7"/>
      <c r="X19" s="7"/>
      <c r="Y19" s="7"/>
      <c r="Z19" s="21">
        <f t="shared" si="27"/>
        <v>0</v>
      </c>
      <c r="AA19" s="7"/>
      <c r="AB19" s="21">
        <f t="shared" si="28"/>
        <v>0</v>
      </c>
      <c r="AC19" s="7"/>
      <c r="AD19" s="21">
        <f t="shared" si="29"/>
        <v>0</v>
      </c>
      <c r="AE19" s="7"/>
      <c r="AF19" s="21">
        <f t="shared" si="30"/>
        <v>0</v>
      </c>
      <c r="AG19" s="7"/>
      <c r="AH19" s="21">
        <f t="shared" si="31"/>
        <v>0</v>
      </c>
      <c r="AI19" s="7"/>
      <c r="AJ19" s="21">
        <f t="shared" si="32"/>
        <v>0</v>
      </c>
      <c r="AK19" s="7"/>
      <c r="AL19" s="21">
        <f t="shared" si="33"/>
        <v>0</v>
      </c>
      <c r="AM19" s="21">
        <f t="shared" si="34"/>
        <v>0</v>
      </c>
      <c r="AN19" s="21">
        <f t="shared" si="35"/>
        <v>0</v>
      </c>
      <c r="AP19" s="58" t="s">
        <v>51</v>
      </c>
      <c r="AQ19" s="58" t="s">
        <v>287</v>
      </c>
      <c r="AR19" s="58" t="s">
        <v>14</v>
      </c>
      <c r="AS19" s="7"/>
      <c r="AT19" s="55">
        <f t="shared" si="9"/>
        <v>0</v>
      </c>
      <c r="AU19" s="7"/>
      <c r="AV19" s="55">
        <f t="shared" si="10"/>
        <v>0</v>
      </c>
      <c r="AW19" s="7"/>
      <c r="AX19" s="55">
        <f t="shared" si="11"/>
        <v>0</v>
      </c>
      <c r="AY19" s="7">
        <v>10</v>
      </c>
      <c r="AZ19" s="55">
        <f t="shared" si="12"/>
        <v>10.381679389312978</v>
      </c>
      <c r="BA19" s="7"/>
      <c r="BB19" s="55">
        <f t="shared" si="13"/>
        <v>0</v>
      </c>
      <c r="BC19" s="7"/>
      <c r="BD19" s="55">
        <f t="shared" si="14"/>
        <v>0</v>
      </c>
      <c r="BE19" s="7"/>
      <c r="BF19" s="55">
        <f t="shared" si="15"/>
        <v>0</v>
      </c>
      <c r="BG19" s="55">
        <f t="shared" si="16"/>
        <v>10.381679389312978</v>
      </c>
      <c r="BH19" s="55">
        <f t="shared" si="17"/>
        <v>10.381679389312978</v>
      </c>
    </row>
    <row r="20" spans="1:6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AP20" s="56" t="s">
        <v>110</v>
      </c>
      <c r="AQ20" s="56" t="s">
        <v>111</v>
      </c>
      <c r="AR20" s="56" t="s">
        <v>95</v>
      </c>
      <c r="AS20" s="56"/>
      <c r="AT20" s="55">
        <f t="shared" si="9"/>
        <v>0</v>
      </c>
      <c r="AU20" s="56">
        <v>9</v>
      </c>
      <c r="AV20" s="55">
        <f t="shared" si="10"/>
        <v>7.3282442748091654</v>
      </c>
      <c r="AW20" s="56"/>
      <c r="AX20" s="55">
        <f t="shared" si="11"/>
        <v>0</v>
      </c>
      <c r="AY20" s="56"/>
      <c r="AZ20" s="55">
        <f t="shared" si="12"/>
        <v>0</v>
      </c>
      <c r="BA20" s="56"/>
      <c r="BB20" s="55">
        <f t="shared" si="13"/>
        <v>0</v>
      </c>
      <c r="BC20" s="56"/>
      <c r="BD20" s="55">
        <f t="shared" si="14"/>
        <v>0</v>
      </c>
      <c r="BE20" s="56"/>
      <c r="BF20" s="55">
        <f t="shared" si="15"/>
        <v>0</v>
      </c>
      <c r="BG20" s="55">
        <f t="shared" si="16"/>
        <v>7.3282442748091654</v>
      </c>
      <c r="BH20" s="55">
        <f t="shared" si="17"/>
        <v>7.3282442748091654</v>
      </c>
    </row>
    <row r="21" spans="1:60" x14ac:dyDescent="0.25">
      <c r="A21" s="4"/>
      <c r="B21" s="50"/>
      <c r="C21" s="50"/>
      <c r="D21" s="50"/>
      <c r="E21" s="50"/>
      <c r="F21" s="50"/>
      <c r="G21" s="50"/>
      <c r="H21" s="50"/>
      <c r="I21" s="50"/>
      <c r="J21" s="4"/>
      <c r="K21" s="4"/>
      <c r="L21" s="4"/>
      <c r="M21" s="4"/>
      <c r="N21" s="4"/>
      <c r="AP21" s="56" t="s">
        <v>18</v>
      </c>
      <c r="AQ21" s="56" t="s">
        <v>47</v>
      </c>
      <c r="AR21" s="56" t="s">
        <v>17</v>
      </c>
      <c r="AS21" s="56">
        <v>6</v>
      </c>
      <c r="AT21" s="55">
        <f t="shared" si="9"/>
        <v>0</v>
      </c>
      <c r="AU21" s="56"/>
      <c r="AV21" s="55">
        <f t="shared" si="10"/>
        <v>0</v>
      </c>
      <c r="AW21" s="56">
        <v>8.5</v>
      </c>
      <c r="AX21" s="55">
        <f t="shared" si="11"/>
        <v>5.8015267175572518</v>
      </c>
      <c r="AY21" s="56"/>
      <c r="AZ21" s="55">
        <f t="shared" si="12"/>
        <v>0</v>
      </c>
      <c r="BA21" s="56"/>
      <c r="BB21" s="55">
        <f t="shared" si="13"/>
        <v>0</v>
      </c>
      <c r="BC21" s="56"/>
      <c r="BD21" s="55">
        <f t="shared" si="14"/>
        <v>0</v>
      </c>
      <c r="BE21" s="56"/>
      <c r="BF21" s="55">
        <f t="shared" si="15"/>
        <v>0</v>
      </c>
      <c r="BG21" s="55">
        <f t="shared" si="16"/>
        <v>5.8015267175572518</v>
      </c>
      <c r="BH21" s="55">
        <f t="shared" si="17"/>
        <v>5.8015267175572518</v>
      </c>
    </row>
    <row r="22" spans="1:60" s="17" customFormat="1" x14ac:dyDescent="0.25">
      <c r="A22" s="4"/>
      <c r="B22" s="34"/>
      <c r="C22" s="34"/>
      <c r="D22" s="34"/>
      <c r="E22" s="34"/>
      <c r="F22" s="34"/>
      <c r="G22" s="34"/>
      <c r="H22" s="34"/>
      <c r="I22" s="34"/>
      <c r="J22" s="4"/>
      <c r="K22" s="4"/>
      <c r="L22" s="4"/>
      <c r="M22" s="4"/>
      <c r="N22" s="4"/>
      <c r="AP22" s="56" t="s">
        <v>288</v>
      </c>
      <c r="AQ22" s="56" t="s">
        <v>49</v>
      </c>
      <c r="AR22" s="56" t="s">
        <v>11</v>
      </c>
      <c r="AS22" s="56">
        <v>7</v>
      </c>
      <c r="AT22" s="55">
        <f t="shared" si="9"/>
        <v>1.2213740458015323</v>
      </c>
      <c r="AU22" s="56"/>
      <c r="AV22" s="55">
        <f t="shared" si="10"/>
        <v>0</v>
      </c>
      <c r="AW22" s="56"/>
      <c r="AX22" s="55">
        <f t="shared" si="11"/>
        <v>0</v>
      </c>
      <c r="AY22" s="56"/>
      <c r="AZ22" s="55">
        <f t="shared" si="12"/>
        <v>0</v>
      </c>
      <c r="BA22" s="56"/>
      <c r="BB22" s="55">
        <f t="shared" si="13"/>
        <v>0</v>
      </c>
      <c r="BC22" s="56"/>
      <c r="BD22" s="55">
        <f t="shared" si="14"/>
        <v>0</v>
      </c>
      <c r="BE22" s="56"/>
      <c r="BF22" s="55">
        <f t="shared" si="15"/>
        <v>0</v>
      </c>
      <c r="BG22" s="55">
        <f t="shared" si="16"/>
        <v>1.2213740458015323</v>
      </c>
      <c r="BH22" s="55">
        <f t="shared" si="17"/>
        <v>1.2213740458015323</v>
      </c>
    </row>
    <row r="23" spans="1:60" s="17" customFormat="1" x14ac:dyDescent="0.25">
      <c r="A23" s="4"/>
      <c r="B23" s="34"/>
      <c r="C23" s="34"/>
      <c r="D23" s="34"/>
      <c r="E23" s="34"/>
      <c r="F23" s="34"/>
      <c r="G23" s="34"/>
      <c r="H23" s="34"/>
      <c r="I23" s="34"/>
      <c r="J23" s="4"/>
      <c r="K23" s="4"/>
      <c r="L23" s="4"/>
      <c r="M23" s="4"/>
      <c r="N23" s="4"/>
      <c r="AP23" s="56" t="s">
        <v>43</v>
      </c>
      <c r="AQ23" s="56" t="s">
        <v>78</v>
      </c>
      <c r="AR23" s="56" t="s">
        <v>11</v>
      </c>
      <c r="AS23" s="56">
        <v>7</v>
      </c>
      <c r="AT23" s="55">
        <f t="shared" si="9"/>
        <v>1.2213740458015323</v>
      </c>
      <c r="AU23" s="56"/>
      <c r="AV23" s="55">
        <f t="shared" si="10"/>
        <v>0</v>
      </c>
      <c r="AW23" s="56"/>
      <c r="AX23" s="55">
        <f t="shared" si="11"/>
        <v>0</v>
      </c>
      <c r="AY23" s="56"/>
      <c r="AZ23" s="55">
        <f t="shared" si="12"/>
        <v>0</v>
      </c>
      <c r="BA23" s="56">
        <v>11.5</v>
      </c>
      <c r="BB23" s="55">
        <f t="shared" si="13"/>
        <v>14.961832061068705</v>
      </c>
      <c r="BC23" s="56"/>
      <c r="BD23" s="55">
        <f t="shared" si="14"/>
        <v>0</v>
      </c>
      <c r="BE23" s="56"/>
      <c r="BF23" s="55">
        <f t="shared" si="15"/>
        <v>0</v>
      </c>
      <c r="BG23" s="55">
        <f t="shared" si="16"/>
        <v>16.183206106870237</v>
      </c>
      <c r="BH23" s="55">
        <f t="shared" si="17"/>
        <v>16.183206106870237</v>
      </c>
    </row>
    <row r="24" spans="1:60" s="17" customFormat="1" x14ac:dyDescent="0.25">
      <c r="A24" s="4"/>
      <c r="B24" s="34"/>
      <c r="C24" s="34"/>
      <c r="D24" s="34"/>
      <c r="E24" s="34"/>
      <c r="F24" s="34"/>
      <c r="G24" s="34"/>
      <c r="H24" s="34"/>
      <c r="I24" s="34"/>
      <c r="J24" s="4"/>
      <c r="K24" s="4"/>
      <c r="L24" s="4"/>
      <c r="M24" s="4"/>
      <c r="N24" s="4"/>
      <c r="AP24" s="7" t="s">
        <v>107</v>
      </c>
      <c r="AQ24" s="7" t="s">
        <v>108</v>
      </c>
      <c r="AR24" s="7" t="s">
        <v>11</v>
      </c>
      <c r="AS24" s="7"/>
      <c r="AT24" s="55">
        <f t="shared" ref="AT24:AT26" si="36">IF(AS24="",0,IF(AS24&lt;$D$2,0,IF(AS24&lt;=$F$2,($H$2*($D$2+AS24)-40))))</f>
        <v>0</v>
      </c>
      <c r="AU24" s="7"/>
      <c r="AV24" s="55">
        <f t="shared" ref="AV24:AV26" si="37">IF(AU24="",0,IF(AU24&lt;$D$2,0,IF(AU24&lt;=$F$2,($H$2*($D$2+AU24)-40))))</f>
        <v>0</v>
      </c>
      <c r="AW24" s="7"/>
      <c r="AX24" s="55">
        <f t="shared" ref="AX24:AX26" si="38">IF(AW24="",0,IF(AW24&lt;$D$2,0,IF(AW24&lt;=$F$2,($H$2*($D$2+AW24)-40))))</f>
        <v>0</v>
      </c>
      <c r="AY24" s="7"/>
      <c r="AZ24" s="55">
        <f t="shared" ref="AZ24:AZ26" si="39">IF(AY24="",0,IF(AY24&lt;$D$2,0,IF(AY24&lt;=$F$2,($H$2*($D$2+AY24)-40))))</f>
        <v>0</v>
      </c>
      <c r="BA24" s="7">
        <v>9.5</v>
      </c>
      <c r="BB24" s="55">
        <f t="shared" ref="BB24:BB26" si="40">IF(BA24="",0,IF(BA24&lt;$D$2,0,IF(BA24&lt;=$F$2,($H$2*($D$2+BA24)-40))))</f>
        <v>8.8549618320610719</v>
      </c>
      <c r="BC24" s="7"/>
      <c r="BD24" s="55">
        <f t="shared" ref="BD24:BD26" si="41">IF(BC24="",0,IF(BC24&lt;$D$2,0,IF(BC24&lt;=$F$2,($H$2*($D$2+BC24)-40))))</f>
        <v>0</v>
      </c>
      <c r="BE24" s="7"/>
      <c r="BF24" s="55">
        <f t="shared" ref="BF24:BF26" si="42">IF(BE24="",0,IF(BE24&lt;$D$2,0,IF(BE24&lt;=$F$2,($H$2*($D$2+BE24)-40))))</f>
        <v>0</v>
      </c>
      <c r="BG24" s="55">
        <f t="shared" ref="BG24:BG26" si="43">SUM(AT24,AV24,AX24,AZ24,BB24,BD24)-MIN(AT24,AV24,AX24,AZ24,BB24,BD24)</f>
        <v>8.8549618320610719</v>
      </c>
      <c r="BH24" s="55">
        <f t="shared" ref="BH24:BH26" si="44">BG24+BF24</f>
        <v>8.8549618320610719</v>
      </c>
    </row>
    <row r="25" spans="1:60" s="17" customFormat="1" x14ac:dyDescent="0.25">
      <c r="A25" s="4"/>
      <c r="B25" s="34"/>
      <c r="C25" s="34"/>
      <c r="D25" s="34"/>
      <c r="E25" s="34"/>
      <c r="F25" s="34"/>
      <c r="G25" s="34"/>
      <c r="H25" s="34"/>
      <c r="I25" s="34"/>
      <c r="J25" s="4"/>
      <c r="K25" s="4"/>
      <c r="L25" s="4"/>
      <c r="M25" s="4"/>
      <c r="N25" s="4"/>
      <c r="AP25" s="7"/>
      <c r="AQ25" s="7"/>
      <c r="AR25" s="7"/>
      <c r="AS25" s="7"/>
      <c r="AT25" s="55">
        <f t="shared" si="36"/>
        <v>0</v>
      </c>
      <c r="AU25" s="7"/>
      <c r="AV25" s="55">
        <f t="shared" si="37"/>
        <v>0</v>
      </c>
      <c r="AW25" s="7"/>
      <c r="AX25" s="55">
        <f t="shared" si="38"/>
        <v>0</v>
      </c>
      <c r="AY25" s="7"/>
      <c r="AZ25" s="55">
        <f t="shared" si="39"/>
        <v>0</v>
      </c>
      <c r="BA25" s="7"/>
      <c r="BB25" s="55">
        <f t="shared" si="40"/>
        <v>0</v>
      </c>
      <c r="BC25" s="7"/>
      <c r="BD25" s="55">
        <f t="shared" si="41"/>
        <v>0</v>
      </c>
      <c r="BE25" s="7"/>
      <c r="BF25" s="55">
        <f t="shared" si="42"/>
        <v>0</v>
      </c>
      <c r="BG25" s="55">
        <f t="shared" si="43"/>
        <v>0</v>
      </c>
      <c r="BH25" s="55">
        <f t="shared" si="44"/>
        <v>0</v>
      </c>
    </row>
    <row r="26" spans="1:60" s="17" customFormat="1" x14ac:dyDescent="0.25">
      <c r="A26" s="4"/>
      <c r="B26" s="34"/>
      <c r="C26" s="34"/>
      <c r="D26" s="34"/>
      <c r="E26" s="34"/>
      <c r="F26" s="34"/>
      <c r="G26" s="34"/>
      <c r="H26" s="34"/>
      <c r="I26" s="34"/>
      <c r="J26" s="4"/>
      <c r="K26" s="4"/>
      <c r="L26" s="4"/>
      <c r="M26" s="4"/>
      <c r="N26" s="4"/>
      <c r="AP26" s="7"/>
      <c r="AQ26" s="7"/>
      <c r="AR26" s="7"/>
      <c r="AS26" s="7"/>
      <c r="AT26" s="55">
        <f t="shared" si="36"/>
        <v>0</v>
      </c>
      <c r="AU26" s="7"/>
      <c r="AV26" s="55">
        <f t="shared" si="37"/>
        <v>0</v>
      </c>
      <c r="AW26" s="7"/>
      <c r="AX26" s="55">
        <f t="shared" si="38"/>
        <v>0</v>
      </c>
      <c r="AY26" s="7"/>
      <c r="AZ26" s="55">
        <f t="shared" si="39"/>
        <v>0</v>
      </c>
      <c r="BA26" s="7"/>
      <c r="BB26" s="55">
        <f t="shared" si="40"/>
        <v>0</v>
      </c>
      <c r="BC26" s="7"/>
      <c r="BD26" s="55">
        <f t="shared" si="41"/>
        <v>0</v>
      </c>
      <c r="BE26" s="7"/>
      <c r="BF26" s="55">
        <f t="shared" si="42"/>
        <v>0</v>
      </c>
      <c r="BG26" s="55">
        <f t="shared" si="43"/>
        <v>0</v>
      </c>
      <c r="BH26" s="55">
        <f t="shared" si="44"/>
        <v>0</v>
      </c>
    </row>
    <row r="27" spans="1:60" s="17" customFormat="1" x14ac:dyDescent="0.25">
      <c r="A27" s="4"/>
      <c r="B27" s="34"/>
      <c r="C27" s="34"/>
      <c r="D27" s="34"/>
      <c r="E27" s="34"/>
      <c r="F27" s="34"/>
      <c r="G27" s="34"/>
      <c r="H27" s="34"/>
      <c r="I27" s="34"/>
      <c r="J27" s="4"/>
      <c r="K27" s="4"/>
      <c r="L27" s="4"/>
      <c r="M27" s="4"/>
      <c r="N27" s="4"/>
    </row>
    <row r="28" spans="1:60" x14ac:dyDescent="0.25">
      <c r="A28" s="4"/>
      <c r="B28" s="50"/>
      <c r="C28" s="50"/>
      <c r="D28" s="50"/>
      <c r="E28" s="50"/>
      <c r="F28" s="50"/>
      <c r="G28" s="50"/>
      <c r="H28" s="50"/>
      <c r="I28" s="50"/>
      <c r="J28" s="4"/>
      <c r="K28" s="4"/>
      <c r="L28" s="4"/>
      <c r="M28" s="4"/>
      <c r="N28" s="4"/>
    </row>
    <row r="29" spans="1:60" x14ac:dyDescent="0.25">
      <c r="A29" s="4"/>
      <c r="B29" s="50"/>
      <c r="C29" s="50"/>
      <c r="D29" s="50"/>
      <c r="E29" s="50"/>
      <c r="F29" s="50"/>
      <c r="G29" s="50"/>
      <c r="H29" s="50"/>
      <c r="I29" s="34"/>
      <c r="J29" s="4"/>
      <c r="K29" s="4"/>
      <c r="L29" s="4"/>
      <c r="M29" s="4"/>
      <c r="N29" s="4"/>
    </row>
    <row r="30" spans="1:60" x14ac:dyDescent="0.25">
      <c r="A30" s="4"/>
      <c r="B30" s="50"/>
      <c r="C30" s="50"/>
      <c r="D30" s="50"/>
      <c r="E30" s="50"/>
      <c r="F30" s="50"/>
      <c r="G30" s="50"/>
      <c r="H30" s="50"/>
      <c r="I30" s="34"/>
      <c r="J30" s="4"/>
      <c r="K30" s="4"/>
      <c r="L30" s="4"/>
      <c r="M30" s="4"/>
      <c r="N30" s="4"/>
    </row>
    <row r="31" spans="1:60" x14ac:dyDescent="0.25">
      <c r="A31" s="4"/>
      <c r="B31" s="50"/>
      <c r="C31" s="50"/>
      <c r="D31" s="50"/>
      <c r="E31" s="50"/>
      <c r="F31" s="50"/>
      <c r="G31" s="50"/>
      <c r="H31" s="50"/>
      <c r="I31" s="34"/>
      <c r="J31" s="4"/>
      <c r="K31" s="4"/>
      <c r="L31" s="4"/>
      <c r="M31" s="4"/>
      <c r="N31" s="4"/>
    </row>
    <row r="32" spans="1:60" x14ac:dyDescent="0.25">
      <c r="A32" s="4"/>
      <c r="B32" s="50"/>
      <c r="C32" s="50"/>
      <c r="D32" s="50"/>
      <c r="E32" s="50"/>
      <c r="F32" s="50"/>
      <c r="G32" s="50"/>
      <c r="H32" s="50"/>
      <c r="I32" s="34"/>
      <c r="J32" s="4"/>
      <c r="K32" s="4"/>
      <c r="L32" s="4"/>
      <c r="M32" s="4"/>
      <c r="N32" s="4"/>
    </row>
    <row r="33" spans="1:14" x14ac:dyDescent="0.25">
      <c r="A33" s="4"/>
      <c r="B33" s="50"/>
      <c r="C33" s="50"/>
      <c r="D33" s="50"/>
      <c r="E33" s="50"/>
      <c r="F33" s="50"/>
      <c r="G33" s="50"/>
      <c r="H33" s="50"/>
      <c r="I33" s="34"/>
      <c r="J33" s="4"/>
      <c r="K33" s="4"/>
      <c r="L33" s="4"/>
      <c r="M33" s="4"/>
      <c r="N33" s="4"/>
    </row>
    <row r="34" spans="1:14" x14ac:dyDescent="0.25">
      <c r="A34" s="4"/>
      <c r="B34" s="50"/>
      <c r="C34" s="50"/>
      <c r="D34" s="50"/>
      <c r="E34" s="50"/>
      <c r="F34" s="50"/>
      <c r="G34" s="50"/>
      <c r="H34" s="50"/>
      <c r="I34" s="34"/>
      <c r="J34" s="4"/>
      <c r="K34" s="4"/>
      <c r="L34" s="4"/>
      <c r="M34" s="4"/>
      <c r="N34" s="4"/>
    </row>
    <row r="35" spans="1:14" s="17" customFormat="1" x14ac:dyDescent="0.25">
      <c r="A35" s="4"/>
      <c r="B35" s="34"/>
      <c r="C35" s="34"/>
      <c r="D35" s="34"/>
      <c r="E35" s="34"/>
      <c r="F35" s="34"/>
      <c r="G35" s="34"/>
      <c r="H35" s="34"/>
      <c r="I35" s="34"/>
      <c r="J35" s="4"/>
      <c r="K35" s="4"/>
      <c r="L35" s="4"/>
      <c r="M35" s="4"/>
      <c r="N35" s="4"/>
    </row>
    <row r="36" spans="1:14" x14ac:dyDescent="0.25">
      <c r="A36" s="4"/>
      <c r="B36" s="50"/>
      <c r="C36" s="50"/>
      <c r="D36" s="50"/>
      <c r="E36" s="50"/>
      <c r="F36" s="50"/>
      <c r="G36" s="50"/>
      <c r="H36" s="50"/>
      <c r="I36" s="50"/>
      <c r="J36" s="4"/>
      <c r="K36" s="4"/>
      <c r="L36" s="4"/>
      <c r="M36" s="4"/>
      <c r="N36" s="4"/>
    </row>
    <row r="37" spans="1:14" x14ac:dyDescent="0.25">
      <c r="A37" s="4"/>
      <c r="B37" s="50"/>
      <c r="C37" s="50"/>
      <c r="D37" s="50"/>
      <c r="E37" s="50"/>
      <c r="F37" s="50"/>
      <c r="G37" s="50"/>
      <c r="H37" s="50"/>
      <c r="I37" s="34"/>
      <c r="J37" s="4"/>
      <c r="K37" s="4"/>
      <c r="L37" s="4"/>
      <c r="M37" s="4"/>
      <c r="N37" s="4"/>
    </row>
    <row r="38" spans="1:14" x14ac:dyDescent="0.25">
      <c r="A38" s="4"/>
      <c r="B38" s="50"/>
      <c r="C38" s="50"/>
      <c r="D38" s="50"/>
      <c r="E38" s="50"/>
      <c r="F38" s="50"/>
      <c r="G38" s="50"/>
      <c r="H38" s="50"/>
      <c r="I38" s="50"/>
      <c r="J38" s="4"/>
      <c r="K38" s="4"/>
      <c r="L38" s="4"/>
      <c r="M38" s="4"/>
      <c r="N38" s="4"/>
    </row>
    <row r="39" spans="1:14" x14ac:dyDescent="0.25">
      <c r="A39" s="4"/>
      <c r="B39" s="50"/>
      <c r="C39" s="50"/>
      <c r="D39" s="50"/>
      <c r="E39" s="50"/>
      <c r="F39" s="50"/>
      <c r="G39" s="50"/>
      <c r="H39" s="50"/>
      <c r="I39" s="50"/>
      <c r="J39" s="4"/>
      <c r="K39" s="4"/>
      <c r="L39" s="4"/>
      <c r="M39" s="4"/>
      <c r="N39" s="4"/>
    </row>
    <row r="40" spans="1:14" x14ac:dyDescent="0.25">
      <c r="A40" s="4"/>
      <c r="B40" s="50"/>
      <c r="C40" s="50"/>
      <c r="D40" s="50"/>
      <c r="E40" s="50"/>
      <c r="F40" s="50"/>
      <c r="G40" s="50"/>
      <c r="H40" s="50"/>
      <c r="I40" s="50"/>
      <c r="J40" s="4"/>
      <c r="K40" s="4"/>
      <c r="L40" s="4"/>
      <c r="M40" s="4"/>
      <c r="N40" s="4"/>
    </row>
    <row r="41" spans="1:14" x14ac:dyDescent="0.25">
      <c r="A41" s="4"/>
      <c r="B41" s="50"/>
      <c r="C41" s="50"/>
      <c r="D41" s="50"/>
      <c r="E41" s="50"/>
      <c r="F41" s="50"/>
      <c r="G41" s="50"/>
      <c r="H41" s="50"/>
      <c r="I41" s="50"/>
      <c r="J41" s="4"/>
      <c r="K41" s="4"/>
      <c r="L41" s="4"/>
      <c r="M41" s="4"/>
      <c r="N41" s="4"/>
    </row>
    <row r="42" spans="1:14" x14ac:dyDescent="0.25">
      <c r="A42" s="4"/>
      <c r="B42" s="50"/>
      <c r="C42" s="50"/>
      <c r="D42" s="50"/>
      <c r="E42" s="50"/>
      <c r="F42" s="50"/>
      <c r="G42" s="50"/>
      <c r="H42" s="50"/>
      <c r="I42" s="50"/>
      <c r="J42" s="4"/>
      <c r="K42" s="4"/>
      <c r="L42" s="4"/>
      <c r="M42" s="4"/>
      <c r="N42" s="4"/>
    </row>
    <row r="43" spans="1:14" x14ac:dyDescent="0.25">
      <c r="A43" s="4"/>
      <c r="B43" s="50"/>
      <c r="C43" s="50"/>
      <c r="D43" s="50"/>
      <c r="E43" s="50"/>
      <c r="F43" s="50"/>
      <c r="G43" s="50"/>
      <c r="H43" s="50"/>
      <c r="I43" s="50"/>
      <c r="J43" s="4"/>
      <c r="K43" s="4"/>
      <c r="L43" s="4"/>
      <c r="M43" s="4"/>
      <c r="N43" s="4"/>
    </row>
    <row r="44" spans="1:14" x14ac:dyDescent="0.25">
      <c r="A44" s="4"/>
      <c r="B44" s="50"/>
      <c r="C44" s="50"/>
      <c r="D44" s="50"/>
      <c r="E44" s="50"/>
      <c r="F44" s="50"/>
      <c r="G44" s="50"/>
      <c r="H44" s="50"/>
      <c r="I44" s="50"/>
      <c r="J44" s="4"/>
      <c r="K44" s="4"/>
      <c r="L44" s="4"/>
      <c r="M44" s="4"/>
      <c r="N44" s="4"/>
    </row>
    <row r="45" spans="1:14" x14ac:dyDescent="0.25">
      <c r="A45" s="4"/>
      <c r="B45" s="50"/>
      <c r="C45" s="50"/>
      <c r="D45" s="50"/>
      <c r="E45" s="50"/>
      <c r="F45" s="50"/>
      <c r="G45" s="50"/>
      <c r="H45" s="50"/>
      <c r="I45" s="50"/>
      <c r="J45" s="4"/>
      <c r="K45" s="4"/>
      <c r="L45" s="4"/>
      <c r="M45" s="4"/>
      <c r="N45" s="4"/>
    </row>
    <row r="46" spans="1:14" x14ac:dyDescent="0.25">
      <c r="A46" s="4"/>
      <c r="B46" s="50"/>
      <c r="C46" s="50"/>
      <c r="D46" s="50"/>
      <c r="E46" s="50"/>
      <c r="F46" s="50"/>
      <c r="G46" s="50"/>
      <c r="H46" s="50"/>
      <c r="I46" s="50"/>
      <c r="J46" s="4"/>
      <c r="K46" s="4"/>
      <c r="L46" s="4"/>
      <c r="M46" s="4"/>
      <c r="N46" s="4"/>
    </row>
    <row r="47" spans="1:14" x14ac:dyDescent="0.25">
      <c r="A47" s="4"/>
      <c r="B47" s="50"/>
      <c r="C47" s="50"/>
      <c r="D47" s="50"/>
      <c r="E47" s="50"/>
      <c r="F47" s="50"/>
      <c r="G47" s="50"/>
      <c r="H47" s="50"/>
      <c r="I47" s="50"/>
      <c r="J47" s="4"/>
      <c r="K47" s="4"/>
      <c r="L47" s="4"/>
      <c r="M47" s="4"/>
      <c r="N47" s="4"/>
    </row>
    <row r="48" spans="1:14" x14ac:dyDescent="0.25">
      <c r="A48" s="4"/>
      <c r="B48" s="34"/>
      <c r="C48" s="34"/>
      <c r="D48" s="34"/>
      <c r="E48" s="34"/>
      <c r="F48" s="34"/>
      <c r="G48" s="34"/>
      <c r="H48" s="34"/>
      <c r="I48" s="34"/>
      <c r="J48" s="4"/>
      <c r="K48" s="4"/>
      <c r="L48" s="4"/>
      <c r="M48" s="4"/>
      <c r="N48" s="4"/>
    </row>
    <row r="49" spans="1:14" x14ac:dyDescent="0.25">
      <c r="A49" s="4"/>
      <c r="B49" s="34"/>
      <c r="C49" s="34"/>
      <c r="D49" s="34"/>
      <c r="E49" s="34"/>
      <c r="F49" s="34"/>
      <c r="G49" s="34"/>
      <c r="H49" s="34"/>
      <c r="I49" s="34"/>
      <c r="J49" s="4"/>
      <c r="K49" s="4"/>
      <c r="L49" s="4"/>
      <c r="M49" s="4"/>
      <c r="N49" s="4"/>
    </row>
    <row r="50" spans="1:14" x14ac:dyDescent="0.25">
      <c r="A50" s="4"/>
      <c r="B50" s="50"/>
      <c r="C50" s="50"/>
      <c r="D50" s="50"/>
      <c r="E50" s="50"/>
      <c r="F50" s="50"/>
      <c r="G50" s="50"/>
      <c r="H50" s="50"/>
      <c r="I50" s="50"/>
      <c r="J50" s="4"/>
      <c r="K50" s="4"/>
      <c r="L50" s="4"/>
      <c r="M50" s="4"/>
      <c r="N50" s="4"/>
    </row>
    <row r="51" spans="1: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sortState xmlns:xlrd2="http://schemas.microsoft.com/office/spreadsheetml/2017/richdata2" ref="B7:T15">
    <sortCondition descending="1" ref="S7:S15"/>
  </sortState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48"/>
  <sheetViews>
    <sheetView topLeftCell="D1" workbookViewId="0">
      <selection activeCell="V18" sqref="V18"/>
    </sheetView>
  </sheetViews>
  <sheetFormatPr defaultRowHeight="15" x14ac:dyDescent="0.25"/>
  <cols>
    <col min="1" max="1" width="10.5703125" customWidth="1"/>
    <col min="2" max="2" width="12.7109375" customWidth="1"/>
    <col min="4" max="4" width="12.140625" customWidth="1"/>
    <col min="5" max="5" width="9" bestFit="1" customWidth="1"/>
    <col min="6" max="6" width="4" bestFit="1" customWidth="1"/>
    <col min="7" max="7" width="6.28515625" bestFit="1" customWidth="1"/>
    <col min="8" max="8" width="7.5703125" bestFit="1" customWidth="1"/>
    <col min="9" max="9" width="6.28515625" bestFit="1" customWidth="1"/>
    <col min="10" max="10" width="3.85546875" bestFit="1" customWidth="1"/>
    <col min="11" max="11" width="6.28515625" bestFit="1" customWidth="1"/>
    <col min="12" max="12" width="3.85546875" bestFit="1" customWidth="1"/>
    <col min="13" max="13" width="6.28515625" bestFit="1" customWidth="1"/>
    <col min="14" max="14" width="3.85546875" bestFit="1" customWidth="1"/>
    <col min="15" max="15" width="6.28515625" bestFit="1" customWidth="1"/>
    <col min="16" max="16" width="3.85546875" bestFit="1" customWidth="1"/>
    <col min="17" max="17" width="6.28515625" bestFit="1" customWidth="1"/>
    <col min="18" max="18" width="3.85546875" bestFit="1" customWidth="1"/>
    <col min="19" max="19" width="5.140625" bestFit="1" customWidth="1"/>
    <col min="20" max="20" width="5.28515625" bestFit="1" customWidth="1"/>
    <col min="22" max="22" width="11.7109375" customWidth="1"/>
    <col min="23" max="23" width="10.140625" customWidth="1"/>
    <col min="24" max="24" width="12.85546875" bestFit="1" customWidth="1"/>
    <col min="25" max="25" width="9" bestFit="1" customWidth="1"/>
    <col min="26" max="26" width="4" bestFit="1" customWidth="1"/>
    <col min="27" max="27" width="6.28515625" bestFit="1" customWidth="1"/>
    <col min="28" max="28" width="7.5703125" bestFit="1" customWidth="1"/>
    <col min="29" max="29" width="6.28515625" bestFit="1" customWidth="1"/>
    <col min="30" max="30" width="3.85546875" bestFit="1" customWidth="1"/>
    <col min="31" max="31" width="6.28515625" bestFit="1" customWidth="1"/>
    <col min="32" max="32" width="3.85546875" bestFit="1" customWidth="1"/>
    <col min="33" max="33" width="6.28515625" bestFit="1" customWidth="1"/>
    <col min="34" max="34" width="3.85546875" bestFit="1" customWidth="1"/>
    <col min="35" max="35" width="6.28515625" bestFit="1" customWidth="1"/>
    <col min="36" max="36" width="3.85546875" bestFit="1" customWidth="1"/>
    <col min="37" max="37" width="6.28515625" bestFit="1" customWidth="1"/>
    <col min="38" max="38" width="3.85546875" bestFit="1" customWidth="1"/>
    <col min="39" max="39" width="5.140625" bestFit="1" customWidth="1"/>
    <col min="40" max="40" width="5.28515625" bestFit="1" customWidth="1"/>
    <col min="42" max="42" width="10.85546875" bestFit="1" customWidth="1"/>
    <col min="43" max="43" width="12.7109375" customWidth="1"/>
    <col min="44" max="44" width="11.85546875" customWidth="1"/>
    <col min="45" max="45" width="9" bestFit="1" customWidth="1"/>
    <col min="46" max="46" width="4" bestFit="1" customWidth="1"/>
    <col min="47" max="47" width="6.28515625" bestFit="1" customWidth="1"/>
    <col min="48" max="48" width="7.5703125" bestFit="1" customWidth="1"/>
    <col min="49" max="49" width="6.28515625" bestFit="1" customWidth="1"/>
    <col min="50" max="50" width="4" bestFit="1" customWidth="1"/>
    <col min="51" max="51" width="6.28515625" bestFit="1" customWidth="1"/>
    <col min="52" max="52" width="3.85546875" bestFit="1" customWidth="1"/>
    <col min="53" max="53" width="6.28515625" bestFit="1" customWidth="1"/>
    <col min="54" max="54" width="3.85546875" bestFit="1" customWidth="1"/>
    <col min="55" max="55" width="6.28515625" bestFit="1" customWidth="1"/>
    <col min="56" max="56" width="3.85546875" bestFit="1" customWidth="1"/>
    <col min="57" max="57" width="6.285156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s="19" customFormat="1" x14ac:dyDescent="0.25">
      <c r="A2" s="64" t="s">
        <v>240</v>
      </c>
      <c r="B2" s="63"/>
      <c r="C2" s="63" t="s">
        <v>258</v>
      </c>
      <c r="D2" s="63">
        <v>224</v>
      </c>
      <c r="E2" s="63" t="s">
        <v>356</v>
      </c>
      <c r="F2" s="63">
        <v>571</v>
      </c>
      <c r="G2" s="63" t="s">
        <v>250</v>
      </c>
      <c r="H2" s="65">
        <f>200/(F2-D2)</f>
        <v>0.57636887608069165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 t="s">
        <v>258</v>
      </c>
      <c r="X2" s="63">
        <v>202</v>
      </c>
      <c r="Y2" s="63" t="s">
        <v>356</v>
      </c>
      <c r="Z2" s="63">
        <v>532</v>
      </c>
      <c r="AA2" s="63" t="s">
        <v>250</v>
      </c>
      <c r="AB2" s="65">
        <f>200/(Z2-X2)</f>
        <v>0.60606060606060608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 t="s">
        <v>258</v>
      </c>
      <c r="AR2" s="63">
        <v>190</v>
      </c>
      <c r="AS2" s="63" t="s">
        <v>356</v>
      </c>
      <c r="AT2" s="63">
        <v>484</v>
      </c>
      <c r="AU2" s="63" t="s">
        <v>250</v>
      </c>
      <c r="AV2" s="65">
        <f>200/(AT2-AR2)</f>
        <v>0.68027210884353739</v>
      </c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s="19" customFormat="1" x14ac:dyDescent="0.25"/>
    <row r="4" spans="1:60" s="19" customFormat="1" x14ac:dyDescent="0.25">
      <c r="B4" s="19" t="s">
        <v>246</v>
      </c>
      <c r="C4" s="19" t="s">
        <v>237</v>
      </c>
      <c r="D4" s="19" t="s">
        <v>242</v>
      </c>
      <c r="V4" s="19" t="s">
        <v>246</v>
      </c>
      <c r="W4" s="19" t="s">
        <v>236</v>
      </c>
      <c r="X4" s="19" t="s">
        <v>242</v>
      </c>
      <c r="AP4" s="19" t="s">
        <v>246</v>
      </c>
      <c r="AQ4" s="19" t="s">
        <v>238</v>
      </c>
      <c r="AR4" s="19" t="s">
        <v>242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F5" s="19" t="s">
        <v>241</v>
      </c>
      <c r="G5" s="19" t="s">
        <v>8</v>
      </c>
      <c r="H5" s="19" t="s">
        <v>241</v>
      </c>
      <c r="I5" s="19" t="s">
        <v>8</v>
      </c>
      <c r="J5" s="19" t="s">
        <v>241</v>
      </c>
      <c r="K5" s="19" t="s">
        <v>8</v>
      </c>
      <c r="L5" s="19" t="s">
        <v>241</v>
      </c>
      <c r="M5" s="19" t="s">
        <v>8</v>
      </c>
      <c r="N5" s="19" t="s">
        <v>241</v>
      </c>
      <c r="O5" s="19" t="s">
        <v>8</v>
      </c>
      <c r="P5" s="19" t="s">
        <v>241</v>
      </c>
      <c r="Q5" s="19" t="s">
        <v>8</v>
      </c>
      <c r="R5" s="19" t="s">
        <v>241</v>
      </c>
      <c r="S5" s="19" t="s">
        <v>259</v>
      </c>
      <c r="T5" s="19" t="s">
        <v>357</v>
      </c>
      <c r="V5" s="19" t="s">
        <v>5</v>
      </c>
      <c r="W5" s="19" t="s">
        <v>6</v>
      </c>
      <c r="X5" s="19" t="s">
        <v>7</v>
      </c>
      <c r="Y5" s="19" t="s">
        <v>8</v>
      </c>
      <c r="Z5" s="19" t="s">
        <v>241</v>
      </c>
      <c r="AA5" s="19" t="s">
        <v>8</v>
      </c>
      <c r="AB5" s="19" t="s">
        <v>241</v>
      </c>
      <c r="AC5" s="19" t="s">
        <v>8</v>
      </c>
      <c r="AD5" s="19" t="s">
        <v>241</v>
      </c>
      <c r="AE5" s="19" t="s">
        <v>8</v>
      </c>
      <c r="AF5" s="19" t="s">
        <v>241</v>
      </c>
      <c r="AG5" s="19" t="s">
        <v>8</v>
      </c>
      <c r="AH5" s="19" t="s">
        <v>241</v>
      </c>
      <c r="AI5" s="19" t="s">
        <v>8</v>
      </c>
      <c r="AJ5" s="19" t="s">
        <v>241</v>
      </c>
      <c r="AK5" s="19" t="s">
        <v>8</v>
      </c>
      <c r="AL5" s="19" t="s">
        <v>241</v>
      </c>
      <c r="AM5" s="19" t="s">
        <v>259</v>
      </c>
      <c r="AN5" s="19" t="s">
        <v>357</v>
      </c>
      <c r="AP5" s="19" t="s">
        <v>5</v>
      </c>
      <c r="AQ5" s="19" t="s">
        <v>6</v>
      </c>
      <c r="AR5" s="19" t="s">
        <v>7</v>
      </c>
      <c r="AS5" s="19" t="s">
        <v>8</v>
      </c>
      <c r="AT5" s="19" t="s">
        <v>241</v>
      </c>
      <c r="AU5" s="19" t="s">
        <v>8</v>
      </c>
      <c r="AV5" s="19" t="s">
        <v>241</v>
      </c>
      <c r="AW5" s="19" t="s">
        <v>8</v>
      </c>
      <c r="AX5" s="19" t="s">
        <v>241</v>
      </c>
      <c r="AY5" s="19" t="s">
        <v>8</v>
      </c>
      <c r="AZ5" s="19" t="s">
        <v>241</v>
      </c>
      <c r="BA5" s="19" t="s">
        <v>8</v>
      </c>
      <c r="BB5" s="19" t="s">
        <v>241</v>
      </c>
      <c r="BC5" s="19" t="s">
        <v>8</v>
      </c>
      <c r="BD5" s="19" t="s">
        <v>241</v>
      </c>
      <c r="BE5" s="19" t="s">
        <v>8</v>
      </c>
      <c r="BF5" s="19" t="s">
        <v>241</v>
      </c>
      <c r="BG5" s="19" t="s">
        <v>259</v>
      </c>
      <c r="BH5" s="19" t="s">
        <v>357</v>
      </c>
    </row>
    <row r="6" spans="1:60" s="19" customFormat="1" x14ac:dyDescent="0.25">
      <c r="E6" s="19" t="s">
        <v>251</v>
      </c>
      <c r="G6" s="19" t="s">
        <v>252</v>
      </c>
      <c r="I6" s="19" t="s">
        <v>253</v>
      </c>
      <c r="K6" s="19" t="s">
        <v>254</v>
      </c>
      <c r="M6" s="19" t="s">
        <v>255</v>
      </c>
      <c r="O6" s="19" t="s">
        <v>256</v>
      </c>
      <c r="Q6" s="19" t="s">
        <v>378</v>
      </c>
      <c r="Y6" s="19" t="s">
        <v>251</v>
      </c>
      <c r="AA6" s="19" t="s">
        <v>252</v>
      </c>
      <c r="AC6" s="19" t="s">
        <v>253</v>
      </c>
      <c r="AE6" s="19" t="s">
        <v>254</v>
      </c>
      <c r="AG6" s="19" t="s">
        <v>255</v>
      </c>
      <c r="AI6" s="19" t="s">
        <v>256</v>
      </c>
      <c r="AK6" s="19" t="s">
        <v>378</v>
      </c>
      <c r="AS6" s="19" t="s">
        <v>251</v>
      </c>
      <c r="AU6" s="19" t="s">
        <v>252</v>
      </c>
      <c r="AW6" s="19" t="s">
        <v>253</v>
      </c>
      <c r="AY6" s="19" t="s">
        <v>254</v>
      </c>
      <c r="BA6" s="19" t="s">
        <v>255</v>
      </c>
      <c r="BC6" s="19" t="s">
        <v>256</v>
      </c>
      <c r="BE6" s="19" t="s">
        <v>378</v>
      </c>
    </row>
    <row r="7" spans="1:60" s="19" customFormat="1" x14ac:dyDescent="0.25">
      <c r="B7" s="7" t="s">
        <v>58</v>
      </c>
      <c r="C7" s="7" t="s">
        <v>59</v>
      </c>
      <c r="D7" s="7" t="s">
        <v>55</v>
      </c>
      <c r="E7" s="7">
        <v>341</v>
      </c>
      <c r="F7" s="21">
        <f>IF(E7="",0,IF(E7&lt;$D$2,0,IF(E7&lt;=$F$2,($H$2*(E7-$F$2)+200))))</f>
        <v>67.435158501440924</v>
      </c>
      <c r="G7" s="7">
        <v>310</v>
      </c>
      <c r="H7" s="21">
        <f>IF(G7="",0,IF(G7&lt;$D$2,0,IF(G7&lt;=$F$2,($H$2*(G7-$F$2)+200))))</f>
        <v>49.567723342939473</v>
      </c>
      <c r="I7" s="7">
        <v>350</v>
      </c>
      <c r="J7" s="21">
        <f>IF(I7="",0,IF(I7&lt;$D$2,0,IF(I7&lt;=$F$2,($H$2*(I7-$F$2)+200))))</f>
        <v>72.622478386167145</v>
      </c>
      <c r="K7" s="7">
        <v>360</v>
      </c>
      <c r="L7" s="21">
        <f>IF(K7="",0,IF(K7&lt;$D$2,0,IF(K7&lt;=$F$2,($H$2*(K7-$F$2)+200))))</f>
        <v>78.38616714697406</v>
      </c>
      <c r="M7" s="7">
        <v>365</v>
      </c>
      <c r="N7" s="21">
        <f>IF(M7="",0,IF(M7&lt;$D$2,0,IF(M7&lt;=$F$2,($H$2*(M7-$F$2)+200))))</f>
        <v>81.268011527377524</v>
      </c>
      <c r="O7" s="7"/>
      <c r="P7" s="21">
        <f>IF(O7="",0,IF(O7&lt;$D$2,0,IF(O7&lt;=$F$2,($H$2*(O7-$F$2)+200))))</f>
        <v>0</v>
      </c>
      <c r="Q7" s="7"/>
      <c r="R7" s="21">
        <f>IF(Q7="",0,IF(Q7&lt;$D$2,0,IF(Q7&lt;=$F$2,($H$2*(Q7-$F$2)+200))))</f>
        <v>0</v>
      </c>
      <c r="S7" s="21">
        <f>SUM(F7,H7,J7,L7,N7,P7)-MIN(F7,H7,L7,N7,P7)</f>
        <v>349.27953890489914</v>
      </c>
      <c r="T7" s="21">
        <f>S7+R7</f>
        <v>349.27953890489914</v>
      </c>
      <c r="V7" s="7" t="s">
        <v>20</v>
      </c>
      <c r="W7" s="7" t="s">
        <v>98</v>
      </c>
      <c r="X7" s="7" t="s">
        <v>28</v>
      </c>
      <c r="Y7" s="7"/>
      <c r="Z7" s="21">
        <f>IF(Y7="",0,IF(Y7&lt;$X$2,0,IF(Y7&lt;=$Z$2,($AB$2*(Y7-$Z$2)+200))))</f>
        <v>0</v>
      </c>
      <c r="AA7" s="7">
        <v>338</v>
      </c>
      <c r="AB7" s="21">
        <f>IF(AA7="",0,IF(AA7&lt;$X$2,0,IF(AA7&lt;=$Z$2,($AB$2*(AA7-$Z$2)+200))))</f>
        <v>82.424242424242422</v>
      </c>
      <c r="AC7" s="7">
        <v>334</v>
      </c>
      <c r="AD7" s="21">
        <f>IF(AC7="",0,IF(AC7&lt;$X$2,0,IF(AC7&lt;=$Z$2,($AB$2*(AC7-$Z$2)+200))))</f>
        <v>80</v>
      </c>
      <c r="AE7" s="7"/>
      <c r="AF7" s="21">
        <f>IF(AE7="",0,IF(AE7&lt;$X$2,0,IF(AE7&lt;=$Z$2,($AB$2*(AE7-$Z$2)+200))))</f>
        <v>0</v>
      </c>
      <c r="AG7" s="7">
        <v>350</v>
      </c>
      <c r="AH7" s="21">
        <f>IF(AG7="",0,IF(AG7&lt;$X$2,0,IF(AG7&lt;=$Z$2,($AB$2*(AG7-$Z$2)+200))))</f>
        <v>89.696969696969688</v>
      </c>
      <c r="AI7" s="7"/>
      <c r="AJ7" s="21">
        <f>IF(AI7="",0,IF(AI7&lt;$X$2,0,IF(AI7&lt;=$Z$2,($AB$2*(AI7-$Z$2)+200))))</f>
        <v>0</v>
      </c>
      <c r="AK7" s="7"/>
      <c r="AL7" s="21">
        <f>IF(AK7="",0,IF(AK7&lt;$X$2,0,IF(AK7&lt;=$Z$2,($AB$2*(AK7-$Z$2)+200))))</f>
        <v>0</v>
      </c>
      <c r="AM7" s="21">
        <f>SUM(Z7,AB7,AD7,AF7,AH7,AJ7)-MIN(Z7,AB7,AD7,AF7,AH7,AJ7)</f>
        <v>252.12121212121212</v>
      </c>
      <c r="AN7" s="21">
        <f>AM7+AL7</f>
        <v>252.12121212121212</v>
      </c>
      <c r="AP7" s="7" t="s">
        <v>70</v>
      </c>
      <c r="AQ7" s="7" t="s">
        <v>99</v>
      </c>
      <c r="AR7" s="7" t="s">
        <v>55</v>
      </c>
      <c r="AS7" s="7"/>
      <c r="AT7" s="21">
        <f>IF(AS7="",0,IF(AS7&lt;$AR$2,0,IF(AS7&lt;=$AT$2,($H$2*(AS7-$AT$2)+200))))</f>
        <v>0</v>
      </c>
      <c r="AU7" s="7">
        <v>310</v>
      </c>
      <c r="AV7" s="21">
        <f>IF(AU7="",0,IF(AU7&lt;$AR$2,0,IF(AU7&lt;=$AT$2,($H$2*(AU7-$AT$2)+200))))</f>
        <v>99.711815561959654</v>
      </c>
      <c r="AW7" s="7">
        <v>338</v>
      </c>
      <c r="AX7" s="21">
        <f>IF(AW7="",0,IF(AW7&lt;$AR$2,0,IF(AW7&lt;=$AT$2,($H$2*(AW7-$AT$2)+200))))</f>
        <v>115.85014409221903</v>
      </c>
      <c r="AY7" s="7">
        <v>338</v>
      </c>
      <c r="AZ7" s="21">
        <f>IF(AY7="",0,IF(AY7&lt;$AR$2,0,IF(AY7&lt;=$AT$2,($H$2*(AY7-$AT$2)+200))))</f>
        <v>115.85014409221903</v>
      </c>
      <c r="BA7" s="7">
        <v>371</v>
      </c>
      <c r="BB7" s="21">
        <f>IF(BA7="",0,IF(BA7&lt;$AR$2,0,IF(BA7&lt;=$AT$2,($H$2*(BA7-$AT$2)+200))))</f>
        <v>134.87031700288185</v>
      </c>
      <c r="BC7" s="7"/>
      <c r="BD7" s="21">
        <f>IF(BC7="",0,IF(BC7&lt;$AR$2,0,IF(BC7&lt;=$AT$2,($H$2*(BC7-$AT$2)+200))))</f>
        <v>0</v>
      </c>
      <c r="BE7" s="7"/>
      <c r="BF7" s="21">
        <f>IF(BE7="",0,IF(BE7&lt;$AR$2,0,IF(BE7&lt;=$AT$2,($H$2*(BE7-$AT$2)+200))))</f>
        <v>0</v>
      </c>
      <c r="BG7" s="21">
        <f>SUM(AT7,AV7,AX7,AZ7,BB7,BD7)-MIN(AT7,AV7,AX7,AZ7,BB7,BD7)</f>
        <v>466.28242074927954</v>
      </c>
      <c r="BH7" s="21">
        <f>BG7+BF7</f>
        <v>466.28242074927954</v>
      </c>
    </row>
    <row r="8" spans="1:60" s="19" customFormat="1" x14ac:dyDescent="0.25">
      <c r="B8" s="7" t="s">
        <v>62</v>
      </c>
      <c r="C8" s="7" t="s">
        <v>63</v>
      </c>
      <c r="D8" s="7" t="s">
        <v>55</v>
      </c>
      <c r="E8" s="7">
        <v>315</v>
      </c>
      <c r="F8" s="21">
        <f>IF(E8="",0,IF(E8&lt;$D$2,0,IF(E8&lt;=$F$2,($H$2*(E8-$F$2)+200))))</f>
        <v>52.449567723342938</v>
      </c>
      <c r="G8" s="7">
        <v>320</v>
      </c>
      <c r="H8" s="21">
        <f>IF(G8="",0,IF(G8&lt;$D$2,0,IF(G8&lt;=$F$2,($H$2*(G8-$F$2)+200))))</f>
        <v>55.331412103746402</v>
      </c>
      <c r="I8" s="7">
        <v>330</v>
      </c>
      <c r="J8" s="21">
        <f>IF(I8="",0,IF(I8&lt;$D$2,0,IF(I8&lt;=$F$2,($H$2*(I8-$F$2)+200))))</f>
        <v>61.095100864553302</v>
      </c>
      <c r="K8" s="7">
        <v>339</v>
      </c>
      <c r="L8" s="21">
        <f>IF(K8="",0,IF(K8&lt;$D$2,0,IF(K8&lt;=$F$2,($H$2*(K8-$F$2)+200))))</f>
        <v>66.282420749279538</v>
      </c>
      <c r="M8" s="7">
        <v>360</v>
      </c>
      <c r="N8" s="21">
        <f>IF(M8="",0,IF(M8&lt;$D$2,0,IF(M8&lt;=$F$2,($H$2*(M8-$F$2)+200))))</f>
        <v>78.38616714697406</v>
      </c>
      <c r="O8" s="7"/>
      <c r="P8" s="21">
        <f>IF(O8="",0,IF(O8&lt;$D$2,0,IF(O8&lt;=$F$2,($H$2*(O8-$F$2)+200))))</f>
        <v>0</v>
      </c>
      <c r="Q8" s="7"/>
      <c r="R8" s="21">
        <f>IF(Q8="",0,IF(Q8&lt;$D$2,0,IF(Q8&lt;=$F$2,($H$2*(Q8-$F$2)+200))))</f>
        <v>0</v>
      </c>
      <c r="S8" s="21">
        <f>SUM(F8,H8,J8,L8,N8,P8)-MIN(F8,H8,L8,N8,P8)</f>
        <v>313.54466858789624</v>
      </c>
      <c r="T8" s="21">
        <f>S8+R8</f>
        <v>313.54466858789624</v>
      </c>
      <c r="V8" s="7" t="s">
        <v>79</v>
      </c>
      <c r="W8" s="7" t="s">
        <v>114</v>
      </c>
      <c r="X8" s="7" t="s">
        <v>28</v>
      </c>
      <c r="Y8" s="7"/>
      <c r="Z8" s="21">
        <f>IF(Y8="",0,IF(Y8&lt;$X$2,0,IF(Y8&lt;=$Z$2,($AB$2*(Y8-$Z$2)+200))))</f>
        <v>0</v>
      </c>
      <c r="AA8" s="7">
        <v>302</v>
      </c>
      <c r="AB8" s="21">
        <f>IF(AA8="",0,IF(AA8&lt;$X$2,0,IF(AA8&lt;=$Z$2,($AB$2*(AA8-$Z$2)+200))))</f>
        <v>60.606060606060595</v>
      </c>
      <c r="AC8" s="7">
        <v>342</v>
      </c>
      <c r="AD8" s="21">
        <f>IF(AC8="",0,IF(AC8&lt;$X$2,0,IF(AC8&lt;=$Z$2,($AB$2*(AC8-$Z$2)+200))))</f>
        <v>84.848484848484844</v>
      </c>
      <c r="AE8" s="7"/>
      <c r="AF8" s="21">
        <f>IF(AE8="",0,IF(AE8&lt;$X$2,0,IF(AE8&lt;=$Z$2,($AB$2*(AE8-$Z$2)+200))))</f>
        <v>0</v>
      </c>
      <c r="AG8" s="7">
        <v>361</v>
      </c>
      <c r="AH8" s="21">
        <f>IF(AG8="",0,IF(AG8&lt;$X$2,0,IF(AG8&lt;=$Z$2,($AB$2*(AG8-$Z$2)+200))))</f>
        <v>96.36363636363636</v>
      </c>
      <c r="AI8" s="7"/>
      <c r="AJ8" s="21">
        <f>IF(AI8="",0,IF(AI8&lt;$X$2,0,IF(AI8&lt;=$Z$2,($AB$2*(AI8-$Z$2)+200))))</f>
        <v>0</v>
      </c>
      <c r="AK8" s="7"/>
      <c r="AL8" s="21">
        <f>IF(AK8="",0,IF(AK8&lt;$X$2,0,IF(AK8&lt;=$Z$2,($AB$2*(AK8-$Z$2)+200))))</f>
        <v>0</v>
      </c>
      <c r="AM8" s="21">
        <f>SUM(Z8,AB8,AD8,AF8,AH8,AJ8)-MIN(Z8,AB8,AD8,AF8,AH8,AJ8)</f>
        <v>241.81818181818181</v>
      </c>
      <c r="AN8" s="21">
        <f>AM8+AL8</f>
        <v>241.81818181818181</v>
      </c>
      <c r="AP8" s="7" t="s">
        <v>100</v>
      </c>
      <c r="AQ8" s="7" t="s">
        <v>59</v>
      </c>
      <c r="AR8" s="7" t="s">
        <v>55</v>
      </c>
      <c r="AS8" s="7"/>
      <c r="AT8" s="21">
        <f>IF(AS8="",0,IF(AS8&lt;$AR$2,0,IF(AS8&lt;=$AT$2,($H$2*(AS8-$AT$2)+200))))</f>
        <v>0</v>
      </c>
      <c r="AU8" s="7">
        <v>272</v>
      </c>
      <c r="AV8" s="21">
        <f>IF(AU8="",0,IF(AU8&lt;$AR$2,0,IF(AU8&lt;=$AT$2,($H$2*(AU8-$AT$2)+200))))</f>
        <v>77.809798270893367</v>
      </c>
      <c r="AW8" s="7">
        <v>355</v>
      </c>
      <c r="AX8" s="21">
        <f>IF(AW8="",0,IF(AW8&lt;$AR$2,0,IF(AW8&lt;=$AT$2,($H$2*(AW8-$AT$2)+200))))</f>
        <v>125.64841498559078</v>
      </c>
      <c r="AY8" s="7">
        <v>342</v>
      </c>
      <c r="AZ8" s="21">
        <f>IF(AY8="",0,IF(AY8&lt;$AR$2,0,IF(AY8&lt;=$AT$2,($H$2*(AY8-$AT$2)+200))))</f>
        <v>118.15561959654178</v>
      </c>
      <c r="BA8" s="7">
        <v>360</v>
      </c>
      <c r="BB8" s="21">
        <f>IF(BA8="",0,IF(BA8&lt;$AR$2,0,IF(BA8&lt;=$AT$2,($H$2*(BA8-$AT$2)+200))))</f>
        <v>128.53025936599425</v>
      </c>
      <c r="BC8" s="7"/>
      <c r="BD8" s="21">
        <f>IF(BC8="",0,IF(BC8&lt;$AR$2,0,IF(BC8&lt;=$AT$2,($H$2*(BC8-$AT$2)+200))))</f>
        <v>0</v>
      </c>
      <c r="BE8" s="7"/>
      <c r="BF8" s="21">
        <f>IF(BE8="",0,IF(BE8&lt;$AR$2,0,IF(BE8&lt;=$AT$2,($H$2*(BE8-$AT$2)+200))))</f>
        <v>0</v>
      </c>
      <c r="BG8" s="21">
        <f>SUM(AT8,AV8,AX8,AZ8,BB8,BD8)-MIN(AT8,AV8,AX8,AZ8,BB8,BD8)</f>
        <v>450.14409221902019</v>
      </c>
      <c r="BH8" s="21">
        <f>BG8+BF8</f>
        <v>450.14409221902019</v>
      </c>
    </row>
    <row r="9" spans="1:60" s="19" customFormat="1" x14ac:dyDescent="0.25">
      <c r="B9" s="7" t="s">
        <v>60</v>
      </c>
      <c r="C9" s="7" t="s">
        <v>61</v>
      </c>
      <c r="D9" s="7" t="s">
        <v>55</v>
      </c>
      <c r="E9" s="7">
        <v>320</v>
      </c>
      <c r="F9" s="21">
        <f>IF(E9="",0,IF(E9&lt;$D$2,0,IF(E9&lt;=$F$2,($H$2*(E9-$F$2)+200))))</f>
        <v>55.331412103746402</v>
      </c>
      <c r="G9" s="7">
        <v>302</v>
      </c>
      <c r="H9" s="21">
        <f>IF(G9="",0,IF(G9&lt;$D$2,0,IF(G9&lt;=$F$2,($H$2*(G9-$F$2)+200))))</f>
        <v>44.956772334293959</v>
      </c>
      <c r="I9" s="7"/>
      <c r="J9" s="21">
        <f>IF(I9="",0,IF(I9&lt;$D$2,0,IF(I9&lt;=$F$2,($H$2*(I9-$F$2)+200))))</f>
        <v>0</v>
      </c>
      <c r="K9" s="7">
        <v>345</v>
      </c>
      <c r="L9" s="21">
        <f>IF(K9="",0,IF(K9&lt;$D$2,0,IF(K9&lt;=$F$2,($H$2*(K9-$F$2)+200))))</f>
        <v>69.740634005763695</v>
      </c>
      <c r="M9" s="7">
        <v>385</v>
      </c>
      <c r="N9" s="21">
        <f>IF(M9="",0,IF(M9&lt;$D$2,0,IF(M9&lt;=$F$2,($H$2*(M9-$F$2)+200))))</f>
        <v>92.795389048991353</v>
      </c>
      <c r="O9" s="7"/>
      <c r="P9" s="21">
        <f>IF(O9="",0,IF(O9&lt;$D$2,0,IF(O9&lt;=$F$2,($H$2*(O9-$F$2)+200))))</f>
        <v>0</v>
      </c>
      <c r="Q9" s="7"/>
      <c r="R9" s="21">
        <f>IF(Q9="",0,IF(Q9&lt;$D$2,0,IF(Q9&lt;=$F$2,($H$2*(Q9-$F$2)+200))))</f>
        <v>0</v>
      </c>
      <c r="S9" s="21">
        <f>SUM(F9,H9,J9,L9,N9,P9)-MIN(F9,H9,L9,N9,P9)</f>
        <v>262.82420749279538</v>
      </c>
      <c r="T9" s="21">
        <f>S9+R9</f>
        <v>262.82420749279538</v>
      </c>
      <c r="V9" s="7" t="s">
        <v>66</v>
      </c>
      <c r="W9" s="7" t="s">
        <v>67</v>
      </c>
      <c r="X9" s="7" t="s">
        <v>28</v>
      </c>
      <c r="Y9" s="7">
        <v>292</v>
      </c>
      <c r="Z9" s="21">
        <f>IF(Y9="",0,IF(Y9&lt;$X$2,0,IF(Y9&lt;=$Z$2,($AB$2*(Y9-$Z$2)+200))))</f>
        <v>54.545454545454533</v>
      </c>
      <c r="AA9" s="7">
        <v>288</v>
      </c>
      <c r="AB9" s="21">
        <f>IF(AA9="",0,IF(AA9&lt;$X$2,0,IF(AA9&lt;=$Z$2,($AB$2*(AA9-$Z$2)+200))))</f>
        <v>52.121212121212125</v>
      </c>
      <c r="AC9" s="7">
        <v>315</v>
      </c>
      <c r="AD9" s="21">
        <f>IF(AC9="",0,IF(AC9&lt;$X$2,0,IF(AC9&lt;=$Z$2,($AB$2*(AC9-$Z$2)+200))))</f>
        <v>68.48484848484847</v>
      </c>
      <c r="AE9" s="7"/>
      <c r="AF9" s="21">
        <f>IF(AE9="",0,IF(AE9&lt;$X$2,0,IF(AE9&lt;=$Z$2,($AB$2*(AE9-$Z$2)+200))))</f>
        <v>0</v>
      </c>
      <c r="AG9" s="7">
        <v>300</v>
      </c>
      <c r="AH9" s="21">
        <f>IF(AG9="",0,IF(AG9&lt;$X$2,0,IF(AG9&lt;=$Z$2,($AB$2*(AG9-$Z$2)+200))))</f>
        <v>59.393939393939377</v>
      </c>
      <c r="AI9" s="7"/>
      <c r="AJ9" s="21">
        <f>IF(AI9="",0,IF(AI9&lt;$X$2,0,IF(AI9&lt;=$Z$2,($AB$2*(AI9-$Z$2)+200))))</f>
        <v>0</v>
      </c>
      <c r="AK9" s="7"/>
      <c r="AL9" s="21">
        <f>IF(AK9="",0,IF(AK9&lt;$X$2,0,IF(AK9&lt;=$Z$2,($AB$2*(AK9-$Z$2)+200))))</f>
        <v>0</v>
      </c>
      <c r="AM9" s="21">
        <f>SUM(Z9,AB9,AD9,AF9,AH9,AJ9)-MIN(Z9,AB9,AD9,AF9,AH9,AJ9)</f>
        <v>234.5454545454545</v>
      </c>
      <c r="AN9" s="21">
        <f>AM9+AL9</f>
        <v>234.5454545454545</v>
      </c>
      <c r="AP9" s="7" t="s">
        <v>82</v>
      </c>
      <c r="AQ9" s="7" t="s">
        <v>83</v>
      </c>
      <c r="AR9" s="7" t="s">
        <v>55</v>
      </c>
      <c r="AS9" s="7">
        <v>260</v>
      </c>
      <c r="AT9" s="21">
        <f>IF(AS9="",0,IF(AS9&lt;$AR$2,0,IF(AS9&lt;=$AT$2,($H$2*(AS9-$AT$2)+200))))</f>
        <v>70.893371757925081</v>
      </c>
      <c r="AU9" s="7">
        <v>252</v>
      </c>
      <c r="AV9" s="21">
        <f>IF(AU9="",0,IF(AU9&lt;$AR$2,0,IF(AU9&lt;=$AT$2,($H$2*(AU9-$AT$2)+200))))</f>
        <v>66.282420749279538</v>
      </c>
      <c r="AW9" s="7">
        <v>270</v>
      </c>
      <c r="AX9" s="21">
        <f>IF(AW9="",0,IF(AW9&lt;$AR$2,0,IF(AW9&lt;=$AT$2,($H$2*(AW9-$AT$2)+200))))</f>
        <v>76.657060518731981</v>
      </c>
      <c r="AY9" s="7">
        <v>268</v>
      </c>
      <c r="AZ9" s="21">
        <f>IF(AY9="",0,IF(AY9&lt;$AR$2,0,IF(AY9&lt;=$AT$2,($H$2*(AY9-$AT$2)+200))))</f>
        <v>75.50432276657061</v>
      </c>
      <c r="BA9" s="7">
        <v>261</v>
      </c>
      <c r="BB9" s="21">
        <f>IF(BA9="",0,IF(BA9&lt;$AR$2,0,IF(BA9&lt;=$AT$2,($H$2*(BA9-$AT$2)+200))))</f>
        <v>71.469740634005774</v>
      </c>
      <c r="BC9" s="7"/>
      <c r="BD9" s="21">
        <f>IF(BC9="",0,IF(BC9&lt;$AR$2,0,IF(BC9&lt;=$AT$2,($H$2*(BC9-$AT$2)+200))))</f>
        <v>0</v>
      </c>
      <c r="BE9" s="7"/>
      <c r="BF9" s="21">
        <f>IF(BE9="",0,IF(BE9&lt;$AR$2,0,IF(BE9&lt;=$AT$2,($H$2*(BE9-$AT$2)+200))))</f>
        <v>0</v>
      </c>
      <c r="BG9" s="21">
        <f>SUM(AT9,AV9,AX9,AZ9,BB9,BD9)-MIN(AT9,AV9,AX9,AZ9,BB9,BD9)</f>
        <v>360.806916426513</v>
      </c>
      <c r="BH9" s="21">
        <f>BG9+BF9</f>
        <v>360.806916426513</v>
      </c>
    </row>
    <row r="10" spans="1:60" s="19" customFormat="1" x14ac:dyDescent="0.25">
      <c r="B10" s="7" t="s">
        <v>51</v>
      </c>
      <c r="C10" s="7" t="s">
        <v>52</v>
      </c>
      <c r="D10" s="7" t="s">
        <v>28</v>
      </c>
      <c r="E10" s="7">
        <v>388</v>
      </c>
      <c r="F10" s="21">
        <f>IF(E10="",0,IF(E10&lt;$D$2,0,IF(E10&lt;=$F$2,($H$2*(E10-$F$2)+200))))</f>
        <v>94.524495677233432</v>
      </c>
      <c r="G10" s="7">
        <v>375</v>
      </c>
      <c r="H10" s="21">
        <f>IF(G10="",0,IF(G10&lt;$D$2,0,IF(G10&lt;=$F$2,($H$2*(G10-$F$2)+200))))</f>
        <v>87.031700288184439</v>
      </c>
      <c r="I10" s="7"/>
      <c r="J10" s="21">
        <f>IF(I10="",0,IF(I10&lt;$D$2,0,IF(I10&lt;=$F$2,($H$2*(I10-$F$2)+200))))</f>
        <v>0</v>
      </c>
      <c r="K10" s="7"/>
      <c r="L10" s="21">
        <f>IF(K10="",0,IF(K10&lt;$D$2,0,IF(K10&lt;=$F$2,($H$2*(K10-$F$2)+200))))</f>
        <v>0</v>
      </c>
      <c r="M10" s="7"/>
      <c r="N10" s="21">
        <f>IF(M10="",0,IF(M10&lt;$D$2,0,IF(M10&lt;=$F$2,($H$2*(M10-$F$2)+200))))</f>
        <v>0</v>
      </c>
      <c r="O10" s="7"/>
      <c r="P10" s="21">
        <f>IF(O10="",0,IF(O10&lt;$D$2,0,IF(O10&lt;=$F$2,($H$2*(O10-$F$2)+200))))</f>
        <v>0</v>
      </c>
      <c r="Q10" s="7"/>
      <c r="R10" s="21">
        <f>IF(Q10="",0,IF(Q10&lt;$D$2,0,IF(Q10&lt;=$F$2,($H$2*(Q10-$F$2)+200))))</f>
        <v>0</v>
      </c>
      <c r="S10" s="21">
        <f>SUM(F10,H10,J10,L10,N10,P10)-MIN(F10,H10,L10,N10,P10)</f>
        <v>181.55619596541788</v>
      </c>
      <c r="T10" s="21">
        <f>S10+R10</f>
        <v>181.55619596541788</v>
      </c>
      <c r="V10" s="49" t="s">
        <v>264</v>
      </c>
      <c r="W10" s="49" t="s">
        <v>265</v>
      </c>
      <c r="X10" s="49" t="s">
        <v>28</v>
      </c>
      <c r="Y10" s="7"/>
      <c r="Z10" s="21">
        <f>IF(Y10="",0,IF(Y10&lt;$X$2,0,IF(Y10&lt;=$Z$2,($AB$2*(Y10-$Z$2)+200))))</f>
        <v>0</v>
      </c>
      <c r="AA10" s="7"/>
      <c r="AB10" s="21">
        <f>IF(AA10="",0,IF(AA10&lt;$X$2,0,IF(AA10&lt;=$Z$2,($AB$2*(AA10-$Z$2)+200))))</f>
        <v>0</v>
      </c>
      <c r="AC10" s="7">
        <v>342</v>
      </c>
      <c r="AD10" s="21">
        <f>IF(AC10="",0,IF(AC10&lt;$X$2,0,IF(AC10&lt;=$Z$2,($AB$2*(AC10-$Z$2)+200))))</f>
        <v>84.848484848484844</v>
      </c>
      <c r="AE10" s="7"/>
      <c r="AF10" s="21">
        <f>IF(AE10="",0,IF(AE10&lt;$X$2,0,IF(AE10&lt;=$Z$2,($AB$2*(AE10-$Z$2)+200))))</f>
        <v>0</v>
      </c>
      <c r="AG10" s="7">
        <v>388</v>
      </c>
      <c r="AH10" s="21">
        <f>IF(AG10="",0,IF(AG10&lt;$X$2,0,IF(AG10&lt;=$Z$2,($AB$2*(AG10-$Z$2)+200))))</f>
        <v>112.72727272727272</v>
      </c>
      <c r="AI10" s="7"/>
      <c r="AJ10" s="21">
        <f>IF(AI10="",0,IF(AI10&lt;$X$2,0,IF(AI10&lt;=$Z$2,($AB$2*(AI10-$Z$2)+200))))</f>
        <v>0</v>
      </c>
      <c r="AK10" s="7"/>
      <c r="AL10" s="21">
        <f>IF(AK10="",0,IF(AK10&lt;$X$2,0,IF(AK10&lt;=$Z$2,($AB$2*(AK10-$Z$2)+200))))</f>
        <v>0</v>
      </c>
      <c r="AM10" s="21">
        <f>SUM(Z10,AB10,AD10,AF10,AH10,AJ10)-MIN(Z10,AB10,AD10,AF10,AH10,AJ10)</f>
        <v>197.57575757575756</v>
      </c>
      <c r="AN10" s="21">
        <f>AM10+AL10</f>
        <v>197.57575757575756</v>
      </c>
      <c r="AP10" s="7" t="s">
        <v>29</v>
      </c>
      <c r="AQ10" s="7" t="s">
        <v>30</v>
      </c>
      <c r="AR10" s="7" t="s">
        <v>14</v>
      </c>
      <c r="AS10" s="7">
        <v>295</v>
      </c>
      <c r="AT10" s="21">
        <f>IF(AS10="",0,IF(AS10&lt;$AR$2,0,IF(AS10&lt;=$AT$2,($H$2*(AS10-$AT$2)+200))))</f>
        <v>91.066282420749275</v>
      </c>
      <c r="AU10" s="7"/>
      <c r="AV10" s="21">
        <f>IF(AU10="",0,IF(AU10&lt;$AR$2,0,IF(AU10&lt;=$AT$2,($H$2*(AU10-$AT$2)+200))))</f>
        <v>0</v>
      </c>
      <c r="AW10" s="7">
        <v>290</v>
      </c>
      <c r="AX10" s="21">
        <f>IF(AW10="",0,IF(AW10&lt;$AR$2,0,IF(AW10&lt;=$AT$2,($H$2*(AW10-$AT$2)+200))))</f>
        <v>88.184438040345825</v>
      </c>
      <c r="AY10" s="7">
        <v>335</v>
      </c>
      <c r="AZ10" s="21">
        <f>IF(AY10="",0,IF(AY10&lt;$AR$2,0,IF(AY10&lt;=$AT$2,($H$2*(AY10-$AT$2)+200))))</f>
        <v>114.12103746397695</v>
      </c>
      <c r="BA10" s="7"/>
      <c r="BB10" s="21">
        <f>IF(BA10="",0,IF(BA10&lt;$AR$2,0,IF(BA10&lt;=$AT$2,($H$2*(BA10-$AT$2)+200))))</f>
        <v>0</v>
      </c>
      <c r="BC10" s="7"/>
      <c r="BD10" s="21">
        <f>IF(BC10="",0,IF(BC10&lt;$AR$2,0,IF(BC10&lt;=$AT$2,($H$2*(BC10-$AT$2)+200))))</f>
        <v>0</v>
      </c>
      <c r="BE10" s="7"/>
      <c r="BF10" s="21">
        <f>IF(BE10="",0,IF(BE10&lt;$AR$2,0,IF(BE10&lt;=$AT$2,($H$2*(BE10-$AT$2)+200))))</f>
        <v>0</v>
      </c>
      <c r="BG10" s="21">
        <f>SUM(AT10,AV10,AX10,AZ10,BB10,BD10)-MIN(AT10,AV10,AX10,AZ10,BB10,BD10)</f>
        <v>293.37175792507207</v>
      </c>
      <c r="BH10" s="21">
        <f>BG10+BF10</f>
        <v>293.37175792507207</v>
      </c>
    </row>
    <row r="11" spans="1:60" s="19" customFormat="1" x14ac:dyDescent="0.25">
      <c r="B11" s="7" t="s">
        <v>53</v>
      </c>
      <c r="C11" s="7" t="s">
        <v>54</v>
      </c>
      <c r="D11" s="7" t="s">
        <v>55</v>
      </c>
      <c r="E11" s="7">
        <v>368</v>
      </c>
      <c r="F11" s="21">
        <f>IF(E11="",0,IF(E11&lt;$D$2,0,IF(E11&lt;=$F$2,($H$2*(E11-$F$2)+200))))</f>
        <v>82.997118155619589</v>
      </c>
      <c r="G11" s="7">
        <v>388</v>
      </c>
      <c r="H11" s="21">
        <f>IF(G11="",0,IF(G11&lt;$D$2,0,IF(G11&lt;=$F$2,($H$2*(G11-$F$2)+200))))</f>
        <v>94.524495677233432</v>
      </c>
      <c r="I11" s="7"/>
      <c r="J11" s="21">
        <f>IF(I11="",0,IF(I11&lt;$D$2,0,IF(I11&lt;=$F$2,($H$2*(I11-$F$2)+200))))</f>
        <v>0</v>
      </c>
      <c r="K11" s="7"/>
      <c r="L11" s="21">
        <f>IF(K11="",0,IF(K11&lt;$D$2,0,IF(K11&lt;=$F$2,($H$2*(K11-$F$2)+200))))</f>
        <v>0</v>
      </c>
      <c r="M11" s="7"/>
      <c r="N11" s="21">
        <f>IF(M11="",0,IF(M11&lt;$D$2,0,IF(M11&lt;=$F$2,($H$2*(M11-$F$2)+200))))</f>
        <v>0</v>
      </c>
      <c r="O11" s="7"/>
      <c r="P11" s="21">
        <f>IF(O11="",0,IF(O11&lt;$D$2,0,IF(O11&lt;=$F$2,($H$2*(O11-$F$2)+200))))</f>
        <v>0</v>
      </c>
      <c r="Q11" s="7"/>
      <c r="R11" s="21">
        <f>IF(Q11="",0,IF(Q11&lt;$D$2,0,IF(Q11&lt;=$F$2,($H$2*(Q11-$F$2)+200))))</f>
        <v>0</v>
      </c>
      <c r="S11" s="21">
        <f>SUM(F11,H11,J11,L11,N11,P11)-MIN(F11,H11,L11,N11,P11)</f>
        <v>177.52161383285301</v>
      </c>
      <c r="T11" s="21">
        <f>S11+R11</f>
        <v>177.52161383285301</v>
      </c>
      <c r="V11" s="49" t="s">
        <v>20</v>
      </c>
      <c r="W11" s="49" t="s">
        <v>268</v>
      </c>
      <c r="X11" s="49" t="s">
        <v>28</v>
      </c>
      <c r="Y11" s="7"/>
      <c r="Z11" s="21">
        <f>IF(Y11="",0,IF(Y11&lt;$X$2,0,IF(Y11&lt;=$Z$2,($AB$2*(Y11-$Z$2)+200))))</f>
        <v>0</v>
      </c>
      <c r="AA11" s="7"/>
      <c r="AB11" s="21">
        <f>IF(AA11="",0,IF(AA11&lt;$X$2,0,IF(AA11&lt;=$Z$2,($AB$2*(AA11-$Z$2)+200))))</f>
        <v>0</v>
      </c>
      <c r="AC11" s="7">
        <v>295</v>
      </c>
      <c r="AD11" s="21">
        <f>IF(AC11="",0,IF(AC11&lt;$X$2,0,IF(AC11&lt;=$Z$2,($AB$2*(AC11-$Z$2)+200))))</f>
        <v>56.363636363636346</v>
      </c>
      <c r="AE11" s="7">
        <v>300</v>
      </c>
      <c r="AF11" s="21">
        <f>IF(AE11="",0,IF(AE11&lt;$X$2,0,IF(AE11&lt;=$Z$2,($AB$2*(AE11-$Z$2)+200))))</f>
        <v>59.393939393939377</v>
      </c>
      <c r="AG11" s="7">
        <v>321</v>
      </c>
      <c r="AH11" s="21">
        <f>IF(AG11="",0,IF(AG11&lt;$X$2,0,IF(AG11&lt;=$Z$2,($AB$2*(AG11-$Z$2)+200))))</f>
        <v>72.121212121212125</v>
      </c>
      <c r="AI11" s="7"/>
      <c r="AJ11" s="21">
        <f>IF(AI11="",0,IF(AI11&lt;$X$2,0,IF(AI11&lt;=$Z$2,($AB$2*(AI11-$Z$2)+200))))</f>
        <v>0</v>
      </c>
      <c r="AK11" s="7"/>
      <c r="AL11" s="21">
        <f>IF(AK11="",0,IF(AK11&lt;$X$2,0,IF(AK11&lt;=$Z$2,($AB$2*(AK11-$Z$2)+200))))</f>
        <v>0</v>
      </c>
      <c r="AM11" s="21">
        <f>SUM(Z11,AB11,AD11,AF11,AH11,AJ11)-MIN(Z11,AB11,AD11,AF11,AH11,AJ11)</f>
        <v>187.87878787878785</v>
      </c>
      <c r="AN11" s="21">
        <f>AM11+AL11</f>
        <v>187.87878787878785</v>
      </c>
      <c r="AP11" s="7" t="s">
        <v>76</v>
      </c>
      <c r="AQ11" s="7" t="s">
        <v>34</v>
      </c>
      <c r="AR11" s="7" t="s">
        <v>14</v>
      </c>
      <c r="AS11" s="7">
        <v>295</v>
      </c>
      <c r="AT11" s="21">
        <f>IF(AS11="",0,IF(AS11&lt;$AR$2,0,IF(AS11&lt;=$AT$2,($H$2*(AS11-$AT$2)+200))))</f>
        <v>91.066282420749275</v>
      </c>
      <c r="AU11" s="7">
        <v>270</v>
      </c>
      <c r="AV11" s="21">
        <f>IF(AU11="",0,IF(AU11&lt;$AR$2,0,IF(AU11&lt;=$AT$2,($H$2*(AU11-$AT$2)+200))))</f>
        <v>76.657060518731981</v>
      </c>
      <c r="AW11" s="7">
        <v>302</v>
      </c>
      <c r="AX11" s="21">
        <f>IF(AW11="",0,IF(AW11&lt;$AR$2,0,IF(AW11&lt;=$AT$2,($H$2*(AW11-$AT$2)+200))))</f>
        <v>95.100864553314125</v>
      </c>
      <c r="AY11" s="7"/>
      <c r="AZ11" s="21">
        <f>IF(AY11="",0,IF(AY11&lt;$AR$2,0,IF(AY11&lt;=$AT$2,($H$2*(AY11-$AT$2)+200))))</f>
        <v>0</v>
      </c>
      <c r="BA11" s="7"/>
      <c r="BB11" s="21">
        <f>IF(BA11="",0,IF(BA11&lt;$AR$2,0,IF(BA11&lt;=$AT$2,($H$2*(BA11-$AT$2)+200))))</f>
        <v>0</v>
      </c>
      <c r="BC11" s="7"/>
      <c r="BD11" s="21">
        <f>IF(BC11="",0,IF(BC11&lt;$AR$2,0,IF(BC11&lt;=$AT$2,($H$2*(BC11-$AT$2)+200))))</f>
        <v>0</v>
      </c>
      <c r="BE11" s="7"/>
      <c r="BF11" s="21">
        <f>IF(BE11="",0,IF(BE11&lt;$AR$2,0,IF(BE11&lt;=$AT$2,($H$2*(BE11-$AT$2)+200))))</f>
        <v>0</v>
      </c>
      <c r="BG11" s="21">
        <f>SUM(AT11,AV11,AX11,AZ11,BB11,BD11)-MIN(AT11,AV11,AX11,AZ11,BB11,BD11)</f>
        <v>262.82420749279538</v>
      </c>
      <c r="BH11" s="21">
        <f>BG11+BF11</f>
        <v>262.82420749279538</v>
      </c>
    </row>
    <row r="12" spans="1:60" s="19" customFormat="1" x14ac:dyDescent="0.25">
      <c r="B12" s="49" t="s">
        <v>70</v>
      </c>
      <c r="C12" s="49" t="s">
        <v>261</v>
      </c>
      <c r="D12" s="49" t="s">
        <v>28</v>
      </c>
      <c r="E12" s="7"/>
      <c r="F12" s="21">
        <f>IF(E12="",0,IF(E12&lt;$D$2,0,IF(E12&lt;=$F$2,($H$2*(E12-$F$2)+200))))</f>
        <v>0</v>
      </c>
      <c r="G12" s="7"/>
      <c r="H12" s="21">
        <f>IF(G12="",0,IF(G12&lt;$D$2,0,IF(G12&lt;=$F$2,($H$2*(G12-$F$2)+200))))</f>
        <v>0</v>
      </c>
      <c r="I12" s="7">
        <v>349</v>
      </c>
      <c r="J12" s="21">
        <f>IF(I12="",0,IF(I12&lt;$D$2,0,IF(I12&lt;=$F$2,($H$2*(I12-$F$2)+200))))</f>
        <v>72.046109510086453</v>
      </c>
      <c r="K12" s="7">
        <v>330</v>
      </c>
      <c r="L12" s="21">
        <f>IF(K12="",0,IF(K12&lt;$D$2,0,IF(K12&lt;=$F$2,($H$2*(K12-$F$2)+200))))</f>
        <v>61.095100864553302</v>
      </c>
      <c r="M12" s="7"/>
      <c r="N12" s="21">
        <f>IF(M12="",0,IF(M12&lt;$D$2,0,IF(M12&lt;=$F$2,($H$2*(M12-$F$2)+200))))</f>
        <v>0</v>
      </c>
      <c r="O12" s="7"/>
      <c r="P12" s="21">
        <f>IF(O12="",0,IF(O12&lt;$D$2,0,IF(O12&lt;=$F$2,($H$2*(O12-$F$2)+200))))</f>
        <v>0</v>
      </c>
      <c r="Q12" s="7"/>
      <c r="R12" s="21">
        <f>IF(Q12="",0,IF(Q12&lt;$D$2,0,IF(Q12&lt;=$F$2,($H$2*(Q12-$F$2)+200))))</f>
        <v>0</v>
      </c>
      <c r="S12" s="21">
        <f>SUM(F12,H12,J12,L12,N12,P12)-MIN(F12,H12,L12,N12,P12)</f>
        <v>133.14121037463974</v>
      </c>
      <c r="T12" s="21">
        <f>S12+R12</f>
        <v>133.14121037463974</v>
      </c>
      <c r="V12" s="7" t="s">
        <v>60</v>
      </c>
      <c r="W12" s="7" t="s">
        <v>103</v>
      </c>
      <c r="X12" s="7" t="s">
        <v>28</v>
      </c>
      <c r="Y12" s="7"/>
      <c r="Z12" s="21">
        <f>IF(Y12="",0,IF(Y12&lt;$X$2,0,IF(Y12&lt;=$Z$2,($AB$2*(Y12-$Z$2)+200))))</f>
        <v>0</v>
      </c>
      <c r="AA12" s="7">
        <v>277</v>
      </c>
      <c r="AB12" s="21">
        <f>IF(AA12="",0,IF(AA12&lt;$X$2,0,IF(AA12&lt;=$Z$2,($AB$2*(AA12-$Z$2)+200))))</f>
        <v>45.454545454545439</v>
      </c>
      <c r="AC12" s="7">
        <v>325</v>
      </c>
      <c r="AD12" s="21">
        <f>IF(AC12="",0,IF(AC12&lt;$X$2,0,IF(AC12&lt;=$Z$2,($AB$2*(AC12-$Z$2)+200))))</f>
        <v>74.545454545454547</v>
      </c>
      <c r="AE12" s="7"/>
      <c r="AF12" s="21">
        <f>IF(AE12="",0,IF(AE12&lt;$X$2,0,IF(AE12&lt;=$Z$2,($AB$2*(AE12-$Z$2)+200))))</f>
        <v>0</v>
      </c>
      <c r="AG12" s="7">
        <v>308</v>
      </c>
      <c r="AH12" s="21">
        <f>IF(AG12="",0,IF(AG12&lt;$X$2,0,IF(AG12&lt;=$Z$2,($AB$2*(AG12-$Z$2)+200))))</f>
        <v>64.242424242424249</v>
      </c>
      <c r="AI12" s="7"/>
      <c r="AJ12" s="21">
        <f>IF(AI12="",0,IF(AI12&lt;$X$2,0,IF(AI12&lt;=$Z$2,($AB$2*(AI12-$Z$2)+200))))</f>
        <v>0</v>
      </c>
      <c r="AK12" s="7"/>
      <c r="AL12" s="21">
        <f>IF(AK12="",0,IF(AK12&lt;$X$2,0,IF(AK12&lt;=$Z$2,($AB$2*(AK12-$Z$2)+200))))</f>
        <v>0</v>
      </c>
      <c r="AM12" s="21">
        <f>SUM(Z12,AB12,AD12,AF12,AH12,AJ12)-MIN(Z12,AB12,AD12,AF12,AH12,AJ12)</f>
        <v>184.24242424242425</v>
      </c>
      <c r="AN12" s="21">
        <f>AM12+AL12</f>
        <v>184.24242424242425</v>
      </c>
      <c r="AP12" s="7" t="s">
        <v>80</v>
      </c>
      <c r="AQ12" s="7" t="s">
        <v>81</v>
      </c>
      <c r="AR12" s="7" t="s">
        <v>11</v>
      </c>
      <c r="AS12" s="7"/>
      <c r="AT12" s="21">
        <f>IF(AS12="",0,IF(AS12&lt;$AR$2,0,IF(AS12&lt;=$AT$2,($H$2*(AS12-$AT$2)+200))))</f>
        <v>0</v>
      </c>
      <c r="AU12" s="7"/>
      <c r="AV12" s="21">
        <f>IF(AU12="",0,IF(AU12&lt;$AR$2,0,IF(AU12&lt;=$AT$2,($H$2*(AU12-$AT$2)+200))))</f>
        <v>0</v>
      </c>
      <c r="AW12" s="7">
        <v>330</v>
      </c>
      <c r="AX12" s="21">
        <f>IF(AW12="",0,IF(AW12&lt;$AR$2,0,IF(AW12&lt;=$AT$2,($H$2*(AW12-$AT$2)+200))))</f>
        <v>111.23919308357348</v>
      </c>
      <c r="AY12" s="7"/>
      <c r="AZ12" s="21">
        <f>IF(AY12="",0,IF(AY12&lt;$AR$2,0,IF(AY12&lt;=$AT$2,($H$2*(AY12-$AT$2)+200))))</f>
        <v>0</v>
      </c>
      <c r="BA12" s="7">
        <v>360</v>
      </c>
      <c r="BB12" s="21">
        <f>IF(BA12="",0,IF(BA12&lt;$AR$2,0,IF(BA12&lt;=$AT$2,($H$2*(BA12-$AT$2)+200))))</f>
        <v>128.53025936599425</v>
      </c>
      <c r="BC12" s="7"/>
      <c r="BD12" s="21">
        <f>IF(BC12="",0,IF(BC12&lt;$AR$2,0,IF(BC12&lt;=$AT$2,($H$2*(BC12-$AT$2)+200))))</f>
        <v>0</v>
      </c>
      <c r="BE12" s="7"/>
      <c r="BF12" s="21">
        <f>IF(BE12="",0,IF(BE12&lt;$AR$2,0,IF(BE12&lt;=$AT$2,($H$2*(BE12-$AT$2)+200))))</f>
        <v>0</v>
      </c>
      <c r="BG12" s="21">
        <f>SUM(AT12,AV12,AX12,AZ12,BB12,BD12)-MIN(AT12,AV12,AX12,AZ12,BB12,BD12)</f>
        <v>239.76945244956772</v>
      </c>
      <c r="BH12" s="21">
        <f>BG12+BF12</f>
        <v>239.76945244956772</v>
      </c>
    </row>
    <row r="13" spans="1:60" s="19" customFormat="1" x14ac:dyDescent="0.25">
      <c r="B13" s="7" t="s">
        <v>62</v>
      </c>
      <c r="C13" s="7" t="s">
        <v>290</v>
      </c>
      <c r="D13" s="7" t="s">
        <v>277</v>
      </c>
      <c r="E13" s="7"/>
      <c r="F13" s="21">
        <f>IF(E13="",0,IF(E13&lt;$D$2,0,IF(E13&lt;=$F$2,($H$2*(E13-$F$2)+200))))</f>
        <v>0</v>
      </c>
      <c r="G13" s="7"/>
      <c r="H13" s="21">
        <f>IF(G13="",0,IF(G13&lt;$D$2,0,IF(G13&lt;=$F$2,($H$2*(G13-$F$2)+200))))</f>
        <v>0</v>
      </c>
      <c r="I13" s="7">
        <v>377</v>
      </c>
      <c r="J13" s="21">
        <f>IF(I13="",0,IF(I13&lt;$D$2,0,IF(I13&lt;=$F$2,($H$2*(I13-$F$2)+200))))</f>
        <v>88.184438040345825</v>
      </c>
      <c r="K13" s="7"/>
      <c r="L13" s="21">
        <f>IF(K13="",0,IF(K13&lt;$D$2,0,IF(K13&lt;=$F$2,($H$2*(K13-$F$2)+200))))</f>
        <v>0</v>
      </c>
      <c r="M13" s="7"/>
      <c r="N13" s="21">
        <f>IF(M13="",0,IF(M13&lt;$D$2,0,IF(M13&lt;=$F$2,($H$2*(M13-$F$2)+200))))</f>
        <v>0</v>
      </c>
      <c r="O13" s="7"/>
      <c r="P13" s="21">
        <f>IF(O13="",0,IF(O13&lt;$D$2,0,IF(O13&lt;=$F$2,($H$2*(O13-$F$2)+200))))</f>
        <v>0</v>
      </c>
      <c r="Q13" s="7"/>
      <c r="R13" s="21">
        <f>IF(Q13="",0,IF(Q13&lt;$D$2,0,IF(Q13&lt;=$F$2,($H$2*(Q13-$F$2)+200))))</f>
        <v>0</v>
      </c>
      <c r="S13" s="21">
        <f>SUM(F13,H13,J13,L13,N13,P13)-MIN(F13,H13,L13,N13,P13)</f>
        <v>88.184438040345825</v>
      </c>
      <c r="T13" s="21">
        <f>S13+R13</f>
        <v>88.184438040345825</v>
      </c>
      <c r="V13" s="7" t="s">
        <v>84</v>
      </c>
      <c r="W13" s="7" t="s">
        <v>366</v>
      </c>
      <c r="X13" s="7" t="s">
        <v>28</v>
      </c>
      <c r="Y13" s="7"/>
      <c r="Z13" s="21">
        <f>IF(Y13="",0,IF(Y13&lt;$X$2,0,IF(Y13&lt;=$Z$2,($AB$2*(Y13-$Z$2)+200))))</f>
        <v>0</v>
      </c>
      <c r="AA13" s="7"/>
      <c r="AB13" s="21">
        <f>IF(AA13="",0,IF(AA13&lt;$X$2,0,IF(AA13&lt;=$Z$2,($AB$2*(AA13-$Z$2)+200))))</f>
        <v>0</v>
      </c>
      <c r="AC13" s="49"/>
      <c r="AD13" s="21">
        <f>IF(AC13="",0,IF(AC13&lt;$X$2,0,IF(AC13&lt;=$Z$2,($AB$2*(AC13-$Z$2)+200))))</f>
        <v>0</v>
      </c>
      <c r="AE13" s="7">
        <v>315</v>
      </c>
      <c r="AF13" s="21">
        <f>IF(AE13="",0,IF(AE13&lt;$X$2,0,IF(AE13&lt;=$Z$2,($AB$2*(AE13-$Z$2)+200))))</f>
        <v>68.48484848484847</v>
      </c>
      <c r="AG13" s="7">
        <v>342</v>
      </c>
      <c r="AH13" s="21">
        <f>IF(AG13="",0,IF(AG13&lt;$X$2,0,IF(AG13&lt;=$Z$2,($AB$2*(AG13-$Z$2)+200))))</f>
        <v>84.848484848484844</v>
      </c>
      <c r="AI13" s="7"/>
      <c r="AJ13" s="21">
        <f>IF(AI13="",0,IF(AI13&lt;$X$2,0,IF(AI13&lt;=$Z$2,($AB$2*(AI13-$Z$2)+200))))</f>
        <v>0</v>
      </c>
      <c r="AK13" s="7"/>
      <c r="AL13" s="21">
        <f>IF(AK13="",0,IF(AK13&lt;$X$2,0,IF(AK13&lt;=$Z$2,($AB$2*(AK13-$Z$2)+200))))</f>
        <v>0</v>
      </c>
      <c r="AM13" s="21">
        <f>SUM(Z13,AB13,AD13,AF13,AH13,AJ13)-MIN(Z13,AB13,AD13,AF13,AH13,AJ13)</f>
        <v>153.33333333333331</v>
      </c>
      <c r="AN13" s="21">
        <f>AM13+AL13</f>
        <v>153.33333333333331</v>
      </c>
      <c r="AP13" s="7" t="s">
        <v>79</v>
      </c>
      <c r="AQ13" s="7" t="s">
        <v>44</v>
      </c>
      <c r="AR13" s="7" t="s">
        <v>11</v>
      </c>
      <c r="AS13" s="7">
        <v>280</v>
      </c>
      <c r="AT13" s="21">
        <f>IF(AS13="",0,IF(AS13&lt;$AR$2,0,IF(AS13&lt;=$AT$2,($H$2*(AS13-$AT$2)+200))))</f>
        <v>82.42074927953891</v>
      </c>
      <c r="AU13" s="7">
        <v>275</v>
      </c>
      <c r="AV13" s="21">
        <f>IF(AU13="",0,IF(AU13&lt;$AR$2,0,IF(AU13&lt;=$AT$2,($H$2*(AU13-$AT$2)+200))))</f>
        <v>79.538904899135446</v>
      </c>
      <c r="AW13" s="7"/>
      <c r="AX13" s="21">
        <f>IF(AW13="",0,IF(AW13&lt;$AR$2,0,IF(AW13&lt;=$AT$2,($H$2*(AW13-$AT$2)+200))))</f>
        <v>0</v>
      </c>
      <c r="AY13" s="7"/>
      <c r="AZ13" s="21">
        <f>IF(AY13="",0,IF(AY13&lt;$AR$2,0,IF(AY13&lt;=$AT$2,($H$2*(AY13-$AT$2)+200))))</f>
        <v>0</v>
      </c>
      <c r="BA13" s="7"/>
      <c r="BB13" s="21">
        <f>IF(BA13="",0,IF(BA13&lt;$AR$2,0,IF(BA13&lt;=$AT$2,($H$2*(BA13-$AT$2)+200))))</f>
        <v>0</v>
      </c>
      <c r="BC13" s="7"/>
      <c r="BD13" s="21">
        <f>IF(BC13="",0,IF(BC13&lt;$AR$2,0,IF(BC13&lt;=$AT$2,($H$2*(BC13-$AT$2)+200))))</f>
        <v>0</v>
      </c>
      <c r="BE13" s="7"/>
      <c r="BF13" s="21">
        <f>IF(BE13="",0,IF(BE13&lt;$AR$2,0,IF(BE13&lt;=$AT$2,($H$2*(BE13-$AT$2)+200))))</f>
        <v>0</v>
      </c>
      <c r="BG13" s="21">
        <f>SUM(AT13,AV13,AX13,AZ13,BB13,BD13)-MIN(AT13,AV13,AX13,AZ13,BB13,BD13)</f>
        <v>161.95965417867436</v>
      </c>
      <c r="BH13" s="21">
        <f>BG13+BF13</f>
        <v>161.95965417867436</v>
      </c>
    </row>
    <row r="14" spans="1:60" s="19" customFormat="1" x14ac:dyDescent="0.25">
      <c r="B14" s="7"/>
      <c r="C14" s="7"/>
      <c r="D14" s="7"/>
      <c r="E14" s="7"/>
      <c r="F14" s="21">
        <f t="shared" ref="F14:F16" si="0">IF(E14="",0,IF(E14&lt;$D$2,0,IF(E14&lt;=$F$2,($H$2*(E14-$F$2)+200))))</f>
        <v>0</v>
      </c>
      <c r="G14" s="7"/>
      <c r="H14" s="21">
        <f t="shared" ref="H14:H16" si="1">IF(G14="",0,IF(G14&lt;$D$2,0,IF(G14&lt;=$F$2,($H$2*(G14-$F$2)+200))))</f>
        <v>0</v>
      </c>
      <c r="I14" s="7"/>
      <c r="J14" s="21">
        <f t="shared" ref="J14:J16" si="2">IF(I14="",0,IF(I14&lt;$D$2,0,IF(I14&lt;=$F$2,($H$2*(I14-$F$2)+200))))</f>
        <v>0</v>
      </c>
      <c r="K14" s="7"/>
      <c r="L14" s="21">
        <f t="shared" ref="L14:L16" si="3">IF(K14="",0,IF(K14&lt;$D$2,0,IF(K14&lt;=$F$2,($H$2*(K14-$F$2)+200))))</f>
        <v>0</v>
      </c>
      <c r="M14" s="7"/>
      <c r="N14" s="21">
        <f t="shared" ref="N14:N16" si="4">IF(M14="",0,IF(M14&lt;$D$2,0,IF(M14&lt;=$F$2,($H$2*(M14-$F$2)+200))))</f>
        <v>0</v>
      </c>
      <c r="O14" s="7"/>
      <c r="P14" s="21">
        <f t="shared" ref="P14:P16" si="5">IF(O14="",0,IF(O14&lt;$D$2,0,IF(O14&lt;=$F$2,($H$2*(O14-$F$2)+200))))</f>
        <v>0</v>
      </c>
      <c r="Q14" s="7"/>
      <c r="R14" s="21">
        <f t="shared" ref="R14:R16" si="6">IF(Q14="",0,IF(Q14&lt;$D$2,0,IF(Q14&lt;=$F$2,($H$2*(Q14-$F$2)+200))))</f>
        <v>0</v>
      </c>
      <c r="S14" s="21">
        <f t="shared" ref="S14:S16" si="7">SUM(F14,H14,J14,L14,N14,P14)-MIN(F14,H14,L14,N14,P14)</f>
        <v>0</v>
      </c>
      <c r="T14" s="21">
        <f t="shared" ref="T14:T16" si="8">S14+R14</f>
        <v>0</v>
      </c>
      <c r="V14" s="49" t="s">
        <v>269</v>
      </c>
      <c r="W14" s="49" t="s">
        <v>270</v>
      </c>
      <c r="X14" s="49" t="s">
        <v>28</v>
      </c>
      <c r="Y14" s="7"/>
      <c r="Z14" s="21">
        <f>IF(Y14="",0,IF(Y14&lt;$X$2,0,IF(Y14&lt;=$Z$2,($AB$2*(Y14-$Z$2)+200))))</f>
        <v>0</v>
      </c>
      <c r="AA14" s="7"/>
      <c r="AB14" s="21">
        <f>IF(AA14="",0,IF(AA14&lt;$X$2,0,IF(AA14&lt;=$Z$2,($AB$2*(AA14-$Z$2)+200))))</f>
        <v>0</v>
      </c>
      <c r="AC14" s="49">
        <v>305</v>
      </c>
      <c r="AD14" s="21">
        <f>IF(AC14="",0,IF(AC14&lt;$X$2,0,IF(AC14&lt;=$Z$2,($AB$2*(AC14-$Z$2)+200))))</f>
        <v>62.424242424242408</v>
      </c>
      <c r="AE14" s="7"/>
      <c r="AF14" s="21">
        <f>IF(AE14="",0,IF(AE14&lt;$X$2,0,IF(AE14&lt;=$Z$2,($AB$2*(AE14-$Z$2)+200))))</f>
        <v>0</v>
      </c>
      <c r="AG14" s="7">
        <v>310</v>
      </c>
      <c r="AH14" s="21">
        <f>IF(AG14="",0,IF(AG14&lt;$X$2,0,IF(AG14&lt;=$Z$2,($AB$2*(AG14-$Z$2)+200))))</f>
        <v>65.454545454545439</v>
      </c>
      <c r="AI14" s="7"/>
      <c r="AJ14" s="21">
        <f>IF(AI14="",0,IF(AI14&lt;$X$2,0,IF(AI14&lt;=$Z$2,($AB$2*(AI14-$Z$2)+200))))</f>
        <v>0</v>
      </c>
      <c r="AK14" s="7"/>
      <c r="AL14" s="21">
        <f>IF(AK14="",0,IF(AK14&lt;$X$2,0,IF(AK14&lt;=$Z$2,($AB$2*(AK14-$Z$2)+200))))</f>
        <v>0</v>
      </c>
      <c r="AM14" s="21">
        <f>SUM(Z14,AB14,AD14,AF14,AH14,AJ14)-MIN(Z14,AB14,AD14,AF14,AH14,AJ14)</f>
        <v>127.87878787878785</v>
      </c>
      <c r="AN14" s="21">
        <f>AM14+AL14</f>
        <v>127.87878787878785</v>
      </c>
      <c r="AP14" s="7" t="s">
        <v>68</v>
      </c>
      <c r="AQ14" s="7" t="s">
        <v>69</v>
      </c>
      <c r="AR14" s="7" t="s">
        <v>28</v>
      </c>
      <c r="AS14" s="7"/>
      <c r="AT14" s="21">
        <f>IF(AS14="",0,IF(AS14&lt;$AR$2,0,IF(AS14&lt;=$AT$2,($H$2*(AS14-$AT$2)+200))))</f>
        <v>0</v>
      </c>
      <c r="AU14" s="7"/>
      <c r="AV14" s="21">
        <f>IF(AU14="",0,IF(AU14&lt;$AR$2,0,IF(AU14&lt;=$AT$2,($H$2*(AU14-$AT$2)+200))))</f>
        <v>0</v>
      </c>
      <c r="AW14" s="7"/>
      <c r="AX14" s="21">
        <f>IF(AW14="",0,IF(AW14&lt;$AR$2,0,IF(AW14&lt;=$AT$2,($H$2*(AW14-$AT$2)+200))))</f>
        <v>0</v>
      </c>
      <c r="AY14" s="7"/>
      <c r="AZ14" s="21">
        <f>IF(AY14="",0,IF(AY14&lt;$AR$2,0,IF(AY14&lt;=$AT$2,($H$2*(AY14-$AT$2)+200))))</f>
        <v>0</v>
      </c>
      <c r="BA14" s="7">
        <v>401</v>
      </c>
      <c r="BB14" s="21">
        <f>IF(BA14="",0,IF(BA14&lt;$AR$2,0,IF(BA14&lt;=$AT$2,($H$2*(BA14-$AT$2)+200))))</f>
        <v>152.16138328530258</v>
      </c>
      <c r="BC14" s="7"/>
      <c r="BD14" s="21">
        <f>IF(BC14="",0,IF(BC14&lt;$AR$2,0,IF(BC14&lt;=$AT$2,($H$2*(BC14-$AT$2)+200))))</f>
        <v>0</v>
      </c>
      <c r="BE14" s="7"/>
      <c r="BF14" s="21">
        <f>IF(BE14="",0,IF(BE14&lt;$AR$2,0,IF(BE14&lt;=$AT$2,($H$2*(BE14-$AT$2)+200))))</f>
        <v>0</v>
      </c>
      <c r="BG14" s="21">
        <f>SUM(AT14,AV14,AX14,AZ14,BB14,BD14)-MIN(AT14,AV14,AX14,AZ14,BB14,BD14)</f>
        <v>152.16138328530258</v>
      </c>
      <c r="BH14" s="21">
        <f>BG14+BF14</f>
        <v>152.16138328530258</v>
      </c>
    </row>
    <row r="15" spans="1:60" s="19" customFormat="1" x14ac:dyDescent="0.25">
      <c r="B15" s="7"/>
      <c r="C15" s="7"/>
      <c r="D15" s="7"/>
      <c r="E15" s="7"/>
      <c r="F15" s="21">
        <f t="shared" si="0"/>
        <v>0</v>
      </c>
      <c r="G15" s="7"/>
      <c r="H15" s="21">
        <f t="shared" si="1"/>
        <v>0</v>
      </c>
      <c r="I15" s="7"/>
      <c r="J15" s="21">
        <f t="shared" si="2"/>
        <v>0</v>
      </c>
      <c r="K15" s="7"/>
      <c r="L15" s="21">
        <f t="shared" si="3"/>
        <v>0</v>
      </c>
      <c r="M15" s="7"/>
      <c r="N15" s="21">
        <f t="shared" si="4"/>
        <v>0</v>
      </c>
      <c r="O15" s="7"/>
      <c r="P15" s="21">
        <f t="shared" si="5"/>
        <v>0</v>
      </c>
      <c r="Q15" s="7"/>
      <c r="R15" s="21">
        <f t="shared" si="6"/>
        <v>0</v>
      </c>
      <c r="S15" s="21">
        <f t="shared" si="7"/>
        <v>0</v>
      </c>
      <c r="T15" s="21">
        <f t="shared" si="8"/>
        <v>0</v>
      </c>
      <c r="V15" s="7" t="s">
        <v>9</v>
      </c>
      <c r="W15" s="7" t="s">
        <v>382</v>
      </c>
      <c r="X15" s="7" t="s">
        <v>11</v>
      </c>
      <c r="Y15" s="7"/>
      <c r="Z15" s="21">
        <f>IF(Y15="",0,IF(Y15&lt;$X$2,0,IF(Y15&lt;=$Z$2,($AB$2*(Y15-$Z$2)+200))))</f>
        <v>0</v>
      </c>
      <c r="AA15" s="7"/>
      <c r="AB15" s="21">
        <f>IF(AA15="",0,IF(AA15&lt;$X$2,0,IF(AA15&lt;=$Z$2,($AB$2*(AA15-$Z$2)+200))))</f>
        <v>0</v>
      </c>
      <c r="AC15" s="7"/>
      <c r="AD15" s="21">
        <f>IF(AC15="",0,IF(AC15&lt;$X$2,0,IF(AC15&lt;=$Z$2,($AB$2*(AC15-$Z$2)+200))))</f>
        <v>0</v>
      </c>
      <c r="AE15" s="7"/>
      <c r="AF15" s="21">
        <f>IF(AE15="",0,IF(AE15&lt;$X$2,0,IF(AE15&lt;=$Z$2,($AB$2*(AE15-$Z$2)+200))))</f>
        <v>0</v>
      </c>
      <c r="AG15" s="7">
        <v>325</v>
      </c>
      <c r="AH15" s="21">
        <f>IF(AG15="",0,IF(AG15&lt;$X$2,0,IF(AG15&lt;=$Z$2,($AB$2*(AG15-$Z$2)+200))))</f>
        <v>74.545454545454547</v>
      </c>
      <c r="AI15" s="7"/>
      <c r="AJ15" s="21">
        <f>IF(AI15="",0,IF(AI15&lt;$X$2,0,IF(AI15&lt;=$Z$2,($AB$2*(AI15-$Z$2)+200))))</f>
        <v>0</v>
      </c>
      <c r="AK15" s="7"/>
      <c r="AL15" s="21">
        <f>IF(AK15="",0,IF(AK15&lt;$X$2,0,IF(AK15&lt;=$Z$2,($AB$2*(AK15-$Z$2)+200))))</f>
        <v>0</v>
      </c>
      <c r="AM15" s="21">
        <f>SUM(Z15,AB15,AD15,AF15,AH15,AJ15)-MIN(Z15,AB15,AD15,AF15,AH15,AJ15)</f>
        <v>74.545454545454547</v>
      </c>
      <c r="AN15" s="21">
        <f>AM15+AL15</f>
        <v>74.545454545454547</v>
      </c>
      <c r="AP15" s="7" t="s">
        <v>60</v>
      </c>
      <c r="AQ15" s="7" t="s">
        <v>106</v>
      </c>
      <c r="AR15" s="7" t="s">
        <v>14</v>
      </c>
      <c r="AS15" s="7"/>
      <c r="AT15" s="21">
        <f>IF(AS15="",0,IF(AS15&lt;$AR$2,0,IF(AS15&lt;=$AT$2,($H$2*(AS15-$AT$2)+200))))</f>
        <v>0</v>
      </c>
      <c r="AU15" s="7">
        <v>255</v>
      </c>
      <c r="AV15" s="21">
        <f>IF(AU15="",0,IF(AU15&lt;$AR$2,0,IF(AU15&lt;=$AT$2,($H$2*(AU15-$AT$2)+200))))</f>
        <v>68.011527377521617</v>
      </c>
      <c r="AW15" s="7">
        <v>275</v>
      </c>
      <c r="AX15" s="21">
        <f>IF(AW15="",0,IF(AW15&lt;$AR$2,0,IF(AW15&lt;=$AT$2,($H$2*(AW15-$AT$2)+200))))</f>
        <v>79.538904899135446</v>
      </c>
      <c r="AY15" s="7"/>
      <c r="AZ15" s="21">
        <f>IF(AY15="",0,IF(AY15&lt;$AR$2,0,IF(AY15&lt;=$AT$2,($H$2*(AY15-$AT$2)+200))))</f>
        <v>0</v>
      </c>
      <c r="BA15" s="7"/>
      <c r="BB15" s="21">
        <f>IF(BA15="",0,IF(BA15&lt;$AR$2,0,IF(BA15&lt;=$AT$2,($H$2*(BA15-$AT$2)+200))))</f>
        <v>0</v>
      </c>
      <c r="BC15" s="7"/>
      <c r="BD15" s="21">
        <f>IF(BC15="",0,IF(BC15&lt;$AR$2,0,IF(BC15&lt;=$AT$2,($H$2*(BC15-$AT$2)+200))))</f>
        <v>0</v>
      </c>
      <c r="BE15" s="7"/>
      <c r="BF15" s="21">
        <f>IF(BE15="",0,IF(BE15&lt;$AR$2,0,IF(BE15&lt;=$AT$2,($H$2*(BE15-$AT$2)+200))))</f>
        <v>0</v>
      </c>
      <c r="BG15" s="21">
        <f>SUM(AT15,AV15,AX15,AZ15,BB15,BD15)-MIN(AT15,AV15,AX15,AZ15,BB15,BD15)</f>
        <v>147.55043227665706</v>
      </c>
      <c r="BH15" s="21">
        <f>BG15+BF15</f>
        <v>147.55043227665706</v>
      </c>
    </row>
    <row r="16" spans="1:60" s="19" customFormat="1" x14ac:dyDescent="0.25">
      <c r="B16" s="7"/>
      <c r="C16" s="7"/>
      <c r="D16" s="7"/>
      <c r="E16" s="7"/>
      <c r="F16" s="21">
        <f t="shared" si="0"/>
        <v>0</v>
      </c>
      <c r="G16" s="7"/>
      <c r="H16" s="21">
        <f t="shared" si="1"/>
        <v>0</v>
      </c>
      <c r="I16" s="7"/>
      <c r="J16" s="21">
        <f t="shared" si="2"/>
        <v>0</v>
      </c>
      <c r="K16" s="7"/>
      <c r="L16" s="21">
        <f t="shared" si="3"/>
        <v>0</v>
      </c>
      <c r="M16" s="7"/>
      <c r="N16" s="21">
        <f t="shared" si="4"/>
        <v>0</v>
      </c>
      <c r="O16" s="7"/>
      <c r="P16" s="21">
        <f t="shared" si="5"/>
        <v>0</v>
      </c>
      <c r="Q16" s="7"/>
      <c r="R16" s="21">
        <f t="shared" si="6"/>
        <v>0</v>
      </c>
      <c r="S16" s="21">
        <f t="shared" si="7"/>
        <v>0</v>
      </c>
      <c r="T16" s="21">
        <f t="shared" si="8"/>
        <v>0</v>
      </c>
      <c r="V16" s="49" t="s">
        <v>12</v>
      </c>
      <c r="W16" s="49" t="s">
        <v>209</v>
      </c>
      <c r="X16" s="49" t="s">
        <v>14</v>
      </c>
      <c r="Y16" s="7"/>
      <c r="Z16" s="21">
        <f>IF(Y16="",0,IF(Y16&lt;$X$2,0,IF(Y16&lt;=$Z$2,($AB$2*(Y16-$Z$2)+200))))</f>
        <v>0</v>
      </c>
      <c r="AA16" s="7"/>
      <c r="AB16" s="21">
        <f>IF(AA16="",0,IF(AA16&lt;$X$2,0,IF(AA16&lt;=$Z$2,($AB$2*(AA16-$Z$2)+200))))</f>
        <v>0</v>
      </c>
      <c r="AC16" s="49">
        <v>310</v>
      </c>
      <c r="AD16" s="21">
        <f>IF(AC16="",0,IF(AC16&lt;$X$2,0,IF(AC16&lt;=$Z$2,($AB$2*(AC16-$Z$2)+200))))</f>
        <v>65.454545454545439</v>
      </c>
      <c r="AE16" s="7"/>
      <c r="AF16" s="21">
        <f>IF(AE16="",0,IF(AE16&lt;$X$2,0,IF(AE16&lt;=$Z$2,($AB$2*(AE16-$Z$2)+200))))</f>
        <v>0</v>
      </c>
      <c r="AG16" s="7"/>
      <c r="AH16" s="21">
        <f>IF(AG16="",0,IF(AG16&lt;$X$2,0,IF(AG16&lt;=$Z$2,($AB$2*(AG16-$Z$2)+200))))</f>
        <v>0</v>
      </c>
      <c r="AI16" s="7"/>
      <c r="AJ16" s="21">
        <f>IF(AI16="",0,IF(AI16&lt;$X$2,0,IF(AI16&lt;=$Z$2,($AB$2*(AI16-$Z$2)+200))))</f>
        <v>0</v>
      </c>
      <c r="AK16" s="7"/>
      <c r="AL16" s="21">
        <f>IF(AK16="",0,IF(AK16&lt;$X$2,0,IF(AK16&lt;=$Z$2,($AB$2*(AK16-$Z$2)+200))))</f>
        <v>0</v>
      </c>
      <c r="AM16" s="21">
        <f>SUM(Z16,AB16,AD16,AF16,AH16,AJ16)-MIN(Z16,AB16,AD16,AF16,AH16,AJ16)</f>
        <v>65.454545454545439</v>
      </c>
      <c r="AN16" s="21">
        <f>AM16+AL16</f>
        <v>65.454545454545439</v>
      </c>
      <c r="AP16" s="7" t="s">
        <v>43</v>
      </c>
      <c r="AQ16" s="7" t="s">
        <v>74</v>
      </c>
      <c r="AR16" s="7" t="s">
        <v>28</v>
      </c>
      <c r="AS16" s="7"/>
      <c r="AT16" s="21">
        <f>IF(AS16="",0,IF(AS16&lt;$AR$2,0,IF(AS16&lt;=$AT$2,($H$2*(AS16-$AT$2)+200))))</f>
        <v>0</v>
      </c>
      <c r="AU16" s="7"/>
      <c r="AV16" s="21">
        <f>IF(AU16="",0,IF(AU16&lt;$AR$2,0,IF(AU16&lt;=$AT$2,($H$2*(AU16-$AT$2)+200))))</f>
        <v>0</v>
      </c>
      <c r="AW16" s="7"/>
      <c r="AX16" s="21">
        <f>IF(AW16="",0,IF(AW16&lt;$AR$2,0,IF(AW16&lt;=$AT$2,($H$2*(AW16-$AT$2)+200))))</f>
        <v>0</v>
      </c>
      <c r="AY16" s="7"/>
      <c r="AZ16" s="21">
        <f>IF(AY16="",0,IF(AY16&lt;$AR$2,0,IF(AY16&lt;=$AT$2,($H$2*(AY16-$AT$2)+200))))</f>
        <v>0</v>
      </c>
      <c r="BA16" s="7">
        <v>333</v>
      </c>
      <c r="BB16" s="21">
        <f>IF(BA16="",0,IF(BA16&lt;$AR$2,0,IF(BA16&lt;=$AT$2,($H$2*(BA16-$AT$2)+200))))</f>
        <v>112.96829971181556</v>
      </c>
      <c r="BC16" s="7"/>
      <c r="BD16" s="21">
        <f>IF(BC16="",0,IF(BC16&lt;$AR$2,0,IF(BC16&lt;=$AT$2,($H$2*(BC16-$AT$2)+200))))</f>
        <v>0</v>
      </c>
      <c r="BE16" s="7"/>
      <c r="BF16" s="21">
        <f>IF(BE16="",0,IF(BE16&lt;$AR$2,0,IF(BE16&lt;=$AT$2,($H$2*(BE16-$AT$2)+200))))</f>
        <v>0</v>
      </c>
      <c r="BG16" s="21">
        <f>SUM(AT16,AV16,AX16,AZ16,BB16,BD16)-MIN(AT16,AV16,AX16,AZ16,BB16,BD16)</f>
        <v>112.96829971181556</v>
      </c>
      <c r="BH16" s="21">
        <f>BG16+BF16</f>
        <v>112.96829971181556</v>
      </c>
    </row>
    <row r="17" spans="1:60" s="19" customFormat="1" x14ac:dyDescent="0.25">
      <c r="V17" s="7" t="s">
        <v>115</v>
      </c>
      <c r="W17" s="7" t="s">
        <v>116</v>
      </c>
      <c r="X17" s="7" t="s">
        <v>95</v>
      </c>
      <c r="Y17" s="7"/>
      <c r="Z17" s="21">
        <f>IF(Y17="",0,IF(Y17&lt;$X$2,0,IF(Y17&lt;=$Z$2,($AB$2*(Y17-$Z$2)+200))))</f>
        <v>0</v>
      </c>
      <c r="AA17" s="7">
        <v>262</v>
      </c>
      <c r="AB17" s="21">
        <f>IF(AA17="",0,IF(AA17&lt;$X$2,0,IF(AA17&lt;=$Z$2,($AB$2*(AA17-$Z$2)+200))))</f>
        <v>36.363636363636346</v>
      </c>
      <c r="AC17" s="7"/>
      <c r="AD17" s="21">
        <f>IF(AC17="",0,IF(AC17&lt;$X$2,0,IF(AC17&lt;=$Z$2,($AB$2*(AC17-$Z$2)+200))))</f>
        <v>0</v>
      </c>
      <c r="AE17" s="7"/>
      <c r="AF17" s="21">
        <f>IF(AE17="",0,IF(AE17&lt;$X$2,0,IF(AE17&lt;=$Z$2,($AB$2*(AE17-$Z$2)+200))))</f>
        <v>0</v>
      </c>
      <c r="AG17" s="7"/>
      <c r="AH17" s="21">
        <f>IF(AG17="",0,IF(AG17&lt;$X$2,0,IF(AG17&lt;=$Z$2,($AB$2*(AG17-$Z$2)+200))))</f>
        <v>0</v>
      </c>
      <c r="AI17" s="7"/>
      <c r="AJ17" s="21">
        <f>IF(AI17="",0,IF(AI17&lt;$X$2,0,IF(AI17&lt;=$Z$2,($AB$2*(AI17-$Z$2)+200))))</f>
        <v>0</v>
      </c>
      <c r="AK17" s="7"/>
      <c r="AL17" s="21">
        <f>IF(AK17="",0,IF(AK17&lt;$X$2,0,IF(AK17&lt;=$Z$2,($AB$2*(AK17-$Z$2)+200))))</f>
        <v>0</v>
      </c>
      <c r="AM17" s="21">
        <f>SUM(Z17,AB17,AD17,AF17,AH17,AJ17)-MIN(Z17,AB17,AD17,AF17,AH17,AJ17)</f>
        <v>36.363636363636346</v>
      </c>
      <c r="AN17" s="21">
        <f>AM17+AL17</f>
        <v>36.363636363636346</v>
      </c>
      <c r="AP17" s="49" t="s">
        <v>288</v>
      </c>
      <c r="AQ17" s="49" t="s">
        <v>293</v>
      </c>
      <c r="AR17" s="49" t="s">
        <v>17</v>
      </c>
      <c r="AS17" s="7"/>
      <c r="AT17" s="21">
        <f>IF(AS17="",0,IF(AS17&lt;$AR$2,0,IF(AS17&lt;=$AT$2,($H$2*(AS17-$AT$2)+200))))</f>
        <v>0</v>
      </c>
      <c r="AU17" s="7"/>
      <c r="AV17" s="21">
        <f>IF(AU17="",0,IF(AU17&lt;$AR$2,0,IF(AU17&lt;=$AT$2,($H$2*(AU17-$AT$2)+200))))</f>
        <v>0</v>
      </c>
      <c r="AW17" s="7">
        <v>288</v>
      </c>
      <c r="AX17" s="21">
        <f>IF(AW17="",0,IF(AW17&lt;$AR$2,0,IF(AW17&lt;=$AT$2,($H$2*(AW17-$AT$2)+200))))</f>
        <v>87.031700288184439</v>
      </c>
      <c r="AY17" s="7"/>
      <c r="AZ17" s="21">
        <f>IF(AY17="",0,IF(AY17&lt;$AR$2,0,IF(AY17&lt;=$AT$2,($H$2*(AY17-$AT$2)+200))))</f>
        <v>0</v>
      </c>
      <c r="BA17" s="7"/>
      <c r="BB17" s="21">
        <f>IF(BA17="",0,IF(BA17&lt;$AR$2,0,IF(BA17&lt;=$AT$2,($H$2*(BA17-$AT$2)+200))))</f>
        <v>0</v>
      </c>
      <c r="BC17" s="7"/>
      <c r="BD17" s="21">
        <f>IF(BC17="",0,IF(BC17&lt;$AR$2,0,IF(BC17&lt;=$AT$2,($H$2*(BC17-$AT$2)+200))))</f>
        <v>0</v>
      </c>
      <c r="BE17" s="7"/>
      <c r="BF17" s="21">
        <f>IF(BE17="",0,IF(BE17&lt;$AR$2,0,IF(BE17&lt;=$AT$2,($H$2*(BE17-$AT$2)+200))))</f>
        <v>0</v>
      </c>
      <c r="BG17" s="21">
        <f>SUM(AT17,AV17,AX17,AZ17,BB17,BD17)-MIN(AT17,AV17,AX17,AZ17,BB17,BD17)</f>
        <v>87.031700288184439</v>
      </c>
      <c r="BH17" s="21">
        <f>BG17+BF17</f>
        <v>87.031700288184439</v>
      </c>
    </row>
    <row r="18" spans="1:60" s="19" customFormat="1" x14ac:dyDescent="0.25">
      <c r="V18" s="7"/>
      <c r="W18" s="7"/>
      <c r="X18" s="7"/>
      <c r="Y18" s="7"/>
      <c r="Z18" s="21">
        <f t="shared" ref="Z17:Z19" si="9">IF(Y18="",0,IF(Y18&lt;$X$2,0,IF(Y18&lt;=$Z$2,($AB$2*(Y18-$Z$2)+200))))</f>
        <v>0</v>
      </c>
      <c r="AA18" s="7"/>
      <c r="AB18" s="21">
        <f t="shared" ref="AB17:AB19" si="10">IF(AA18="",0,IF(AA18&lt;$X$2,0,IF(AA18&lt;=$Z$2,($AB$2*(AA18-$Z$2)+200))))</f>
        <v>0</v>
      </c>
      <c r="AC18" s="7"/>
      <c r="AD18" s="21">
        <f t="shared" ref="AD17:AD19" si="11">IF(AC18="",0,IF(AC18&lt;$X$2,0,IF(AC18&lt;=$Z$2,($AB$2*(AC18-$Z$2)+200))))</f>
        <v>0</v>
      </c>
      <c r="AE18" s="7"/>
      <c r="AF18" s="21">
        <f t="shared" ref="AF17:AF19" si="12">IF(AE18="",0,IF(AE18&lt;$X$2,0,IF(AE18&lt;=$Z$2,($AB$2*(AE18-$Z$2)+200))))</f>
        <v>0</v>
      </c>
      <c r="AG18" s="7"/>
      <c r="AH18" s="21">
        <f t="shared" ref="AH17:AH19" si="13">IF(AG18="",0,IF(AG18&lt;$X$2,0,IF(AG18&lt;=$Z$2,($AB$2*(AG18-$Z$2)+200))))</f>
        <v>0</v>
      </c>
      <c r="AI18" s="7"/>
      <c r="AJ18" s="21">
        <f t="shared" ref="AJ17:AJ19" si="14">IF(AI18="",0,IF(AI18&lt;$X$2,0,IF(AI18&lt;=$Z$2,($AB$2*(AI18-$Z$2)+200))))</f>
        <v>0</v>
      </c>
      <c r="AK18" s="7"/>
      <c r="AL18" s="21">
        <f t="shared" ref="AL17:AL19" si="15">IF(AK18="",0,IF(AK18&lt;$X$2,0,IF(AK18&lt;=$Z$2,($AB$2*(AK18-$Z$2)+200))))</f>
        <v>0</v>
      </c>
      <c r="AM18" s="21">
        <f t="shared" ref="AM17:AM19" si="16">SUM(Z18,AB18,AD18,AF18,AH18,AJ18)-MIN(Z18,AB18,AD18,AF18,AH18,AJ18)</f>
        <v>0</v>
      </c>
      <c r="AN18" s="21">
        <f t="shared" ref="AN17:AN19" si="17">AM18+AL18</f>
        <v>0</v>
      </c>
      <c r="AP18" s="7" t="s">
        <v>29</v>
      </c>
      <c r="AQ18" s="7" t="s">
        <v>276</v>
      </c>
      <c r="AR18" s="7" t="s">
        <v>28</v>
      </c>
      <c r="AS18" s="7"/>
      <c r="AT18" s="21">
        <f>IF(AS18="",0,IF(AS18&lt;$AR$2,0,IF(AS18&lt;=$AT$2,($H$2*(AS18-$AT$2)+200))))</f>
        <v>0</v>
      </c>
      <c r="AU18" s="7"/>
      <c r="AV18" s="21">
        <f>IF(AU18="",0,IF(AU18&lt;$AR$2,0,IF(AU18&lt;=$AT$2,($H$2*(AU18-$AT$2)+200))))</f>
        <v>0</v>
      </c>
      <c r="AW18" s="7"/>
      <c r="AX18" s="21">
        <f>IF(AW18="",0,IF(AW18&lt;$AR$2,0,IF(AW18&lt;=$AT$2,($H$2*(AW18-$AT$2)+200))))</f>
        <v>0</v>
      </c>
      <c r="AY18" s="7"/>
      <c r="AZ18" s="21">
        <f>IF(AY18="",0,IF(AY18&lt;$AR$2,0,IF(AY18&lt;=$AT$2,($H$2*(AY18-$AT$2)+200))))</f>
        <v>0</v>
      </c>
      <c r="BA18" s="7">
        <v>282</v>
      </c>
      <c r="BB18" s="21">
        <f>IF(BA18="",0,IF(BA18&lt;$AR$2,0,IF(BA18&lt;=$AT$2,($H$2*(BA18-$AT$2)+200))))</f>
        <v>83.573487031700282</v>
      </c>
      <c r="BC18" s="7"/>
      <c r="BD18" s="21">
        <f>IF(BC18="",0,IF(BC18&lt;$AR$2,0,IF(BC18&lt;=$AT$2,($H$2*(BC18-$AT$2)+200))))</f>
        <v>0</v>
      </c>
      <c r="BE18" s="7"/>
      <c r="BF18" s="21">
        <f>IF(BE18="",0,IF(BE18&lt;$AR$2,0,IF(BE18&lt;=$AT$2,($H$2*(BE18-$AT$2)+200))))</f>
        <v>0</v>
      </c>
      <c r="BG18" s="21">
        <f>SUM(AT18,AV18,AX18,AZ18,BB18,BD18)-MIN(AT18,AV18,AX18,AZ18,BB18,BD18)</f>
        <v>83.573487031700282</v>
      </c>
      <c r="BH18" s="21">
        <f>BG18+BF18</f>
        <v>83.573487031700282</v>
      </c>
    </row>
    <row r="19" spans="1:6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V19" s="7"/>
      <c r="W19" s="7"/>
      <c r="X19" s="7"/>
      <c r="Y19" s="7"/>
      <c r="Z19" s="21">
        <f t="shared" si="9"/>
        <v>0</v>
      </c>
      <c r="AA19" s="7"/>
      <c r="AB19" s="21">
        <f t="shared" si="10"/>
        <v>0</v>
      </c>
      <c r="AC19" s="7"/>
      <c r="AD19" s="21">
        <f t="shared" si="11"/>
        <v>0</v>
      </c>
      <c r="AE19" s="7"/>
      <c r="AF19" s="21">
        <f t="shared" si="12"/>
        <v>0</v>
      </c>
      <c r="AG19" s="7"/>
      <c r="AH19" s="21">
        <f t="shared" si="13"/>
        <v>0</v>
      </c>
      <c r="AI19" s="7"/>
      <c r="AJ19" s="21">
        <f t="shared" si="14"/>
        <v>0</v>
      </c>
      <c r="AK19" s="7"/>
      <c r="AL19" s="21">
        <f t="shared" si="15"/>
        <v>0</v>
      </c>
      <c r="AM19" s="21">
        <f t="shared" si="16"/>
        <v>0</v>
      </c>
      <c r="AN19" s="21">
        <f t="shared" si="17"/>
        <v>0</v>
      </c>
      <c r="AP19" s="7" t="s">
        <v>26</v>
      </c>
      <c r="AQ19" s="7" t="s">
        <v>27</v>
      </c>
      <c r="AR19" s="7" t="s">
        <v>14</v>
      </c>
      <c r="AS19" s="7"/>
      <c r="AT19" s="21">
        <f>IF(AS19="",0,IF(AS19&lt;$AR$2,0,IF(AS19&lt;=$AT$2,($H$2*(AS19-$AT$2)+200))))</f>
        <v>0</v>
      </c>
      <c r="AU19" s="7">
        <v>280</v>
      </c>
      <c r="AV19" s="21">
        <f>IF(AU19="",0,IF(AU19&lt;$AR$2,0,IF(AU19&lt;=$AT$2,($H$2*(AU19-$AT$2)+200))))</f>
        <v>82.42074927953891</v>
      </c>
      <c r="AW19" s="7"/>
      <c r="AX19" s="21">
        <f>IF(AW19="",0,IF(AW19&lt;$AR$2,0,IF(AW19&lt;=$AT$2,($H$2*(AW19-$AT$2)+200))))</f>
        <v>0</v>
      </c>
      <c r="AY19" s="7"/>
      <c r="AZ19" s="21">
        <f>IF(AY19="",0,IF(AY19&lt;$AR$2,0,IF(AY19&lt;=$AT$2,($H$2*(AY19-$AT$2)+200))))</f>
        <v>0</v>
      </c>
      <c r="BA19" s="7"/>
      <c r="BB19" s="21">
        <f>IF(BA19="",0,IF(BA19&lt;$AR$2,0,IF(BA19&lt;=$AT$2,($H$2*(BA19-$AT$2)+200))))</f>
        <v>0</v>
      </c>
      <c r="BC19" s="7"/>
      <c r="BD19" s="21">
        <f>IF(BC19="",0,IF(BC19&lt;$AR$2,0,IF(BC19&lt;=$AT$2,($H$2*(BC19-$AT$2)+200))))</f>
        <v>0</v>
      </c>
      <c r="BE19" s="7"/>
      <c r="BF19" s="21">
        <f>IF(BE19="",0,IF(BE19&lt;$AR$2,0,IF(BE19&lt;=$AT$2,($H$2*(BE19-$AT$2)+200))))</f>
        <v>0</v>
      </c>
      <c r="BG19" s="21">
        <f>SUM(AT19,AV19,AX19,AZ19,BB19,BD19)-MIN(AT19,AV19,AX19,AZ19,BB19,BD19)</f>
        <v>82.42074927953891</v>
      </c>
      <c r="BH19" s="21">
        <f>BG19+BF19</f>
        <v>82.42074927953891</v>
      </c>
    </row>
    <row r="20" spans="1:6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AP20" s="49" t="s">
        <v>51</v>
      </c>
      <c r="AQ20" s="49" t="s">
        <v>287</v>
      </c>
      <c r="AR20" s="49" t="s">
        <v>14</v>
      </c>
      <c r="AS20" s="7"/>
      <c r="AT20" s="21">
        <f>IF(AS20="",0,IF(AS20&lt;$AR$2,0,IF(AS20&lt;=$AT$2,($H$2*(AS20-$AT$2)+200))))</f>
        <v>0</v>
      </c>
      <c r="AU20" s="7"/>
      <c r="AV20" s="21">
        <f>IF(AU20="",0,IF(AU20&lt;$AR$2,0,IF(AU20&lt;=$AT$2,($H$2*(AU20-$AT$2)+200))))</f>
        <v>0</v>
      </c>
      <c r="AW20" s="7">
        <v>257</v>
      </c>
      <c r="AX20" s="21">
        <f>IF(AW20="",0,IF(AW20&lt;$AR$2,0,IF(AW20&lt;=$AT$2,($H$2*(AW20-$AT$2)+200))))</f>
        <v>69.164265129683002</v>
      </c>
      <c r="AY20" s="7"/>
      <c r="AZ20" s="21">
        <f>IF(AY20="",0,IF(AY20&lt;$AR$2,0,IF(AY20&lt;=$AT$2,($H$2*(AY20-$AT$2)+200))))</f>
        <v>0</v>
      </c>
      <c r="BA20" s="7"/>
      <c r="BB20" s="21">
        <f>IF(BA20="",0,IF(BA20&lt;$AR$2,0,IF(BA20&lt;=$AT$2,($H$2*(BA20-$AT$2)+200))))</f>
        <v>0</v>
      </c>
      <c r="BC20" s="7"/>
      <c r="BD20" s="21">
        <f>IF(BC20="",0,IF(BC20&lt;$AR$2,0,IF(BC20&lt;=$AT$2,($H$2*(BC20-$AT$2)+200))))</f>
        <v>0</v>
      </c>
      <c r="BE20" s="7"/>
      <c r="BF20" s="21">
        <f>IF(BE20="",0,IF(BE20&lt;$AR$2,0,IF(BE20&lt;=$AT$2,($H$2*(BE20-$AT$2)+200))))</f>
        <v>0</v>
      </c>
      <c r="BG20" s="21">
        <f>SUM(AT20,AV20,AX20,AZ20,BB20,BD20)-MIN(AT20,AV20,AX20,AZ20,BB20,BD20)</f>
        <v>69.164265129683002</v>
      </c>
      <c r="BH20" s="21">
        <f>BG20+BF20</f>
        <v>69.164265129683002</v>
      </c>
    </row>
    <row r="21" spans="1:6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AP21" s="7" t="s">
        <v>18</v>
      </c>
      <c r="AQ21" s="7" t="s">
        <v>73</v>
      </c>
      <c r="AR21" s="7" t="s">
        <v>28</v>
      </c>
      <c r="AS21" s="7"/>
      <c r="AT21" s="21">
        <f>IF(AS21="",0,IF(AS21&lt;$AR$2,0,IF(AS21&lt;=$AT$2,($H$2*(AS21-$AT$2)+200))))</f>
        <v>0</v>
      </c>
      <c r="AU21" s="7">
        <v>252</v>
      </c>
      <c r="AV21" s="21">
        <f>IF(AU21="",0,IF(AU21&lt;$AR$2,0,IF(AU21&lt;=$AT$2,($H$2*(AU21-$AT$2)+200))))</f>
        <v>66.282420749279538</v>
      </c>
      <c r="AW21" s="7"/>
      <c r="AX21" s="21">
        <f>IF(AW21="",0,IF(AW21&lt;$AR$2,0,IF(AW21&lt;=$AT$2,($H$2*(AW21-$AT$2)+200))))</f>
        <v>0</v>
      </c>
      <c r="AY21" s="7"/>
      <c r="AZ21" s="21">
        <f>IF(AY21="",0,IF(AY21&lt;$AR$2,0,IF(AY21&lt;=$AT$2,($H$2*(AY21-$AT$2)+200))))</f>
        <v>0</v>
      </c>
      <c r="BA21" s="7"/>
      <c r="BB21" s="21">
        <f>IF(BA21="",0,IF(BA21&lt;$AR$2,0,IF(BA21&lt;=$AT$2,($H$2*(BA21-$AT$2)+200))))</f>
        <v>0</v>
      </c>
      <c r="BC21" s="7"/>
      <c r="BD21" s="21">
        <f>IF(BC21="",0,IF(BC21&lt;$AR$2,0,IF(BC21&lt;=$AT$2,($H$2*(BC21-$AT$2)+200))))</f>
        <v>0</v>
      </c>
      <c r="BE21" s="7"/>
      <c r="BF21" s="21">
        <f>IF(BE21="",0,IF(BE21&lt;$AR$2,0,IF(BE21&lt;=$AT$2,($H$2*(BE21-$AT$2)+200))))</f>
        <v>0</v>
      </c>
      <c r="BG21" s="21">
        <f>SUM(AT21,AV21,AX21,AZ21,BB21,BD21)-MIN(AT21,AV21,AX21,AZ21,BB21,BD21)</f>
        <v>66.282420749279538</v>
      </c>
      <c r="BH21" s="21">
        <f>BG21+BF21</f>
        <v>66.282420749279538</v>
      </c>
    </row>
    <row r="22" spans="1:6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AP22" s="7" t="s">
        <v>31</v>
      </c>
      <c r="AQ22" s="7" t="s">
        <v>32</v>
      </c>
      <c r="AR22" s="7" t="s">
        <v>14</v>
      </c>
      <c r="AS22" s="7">
        <v>235</v>
      </c>
      <c r="AT22" s="21">
        <f>IF(AS22="",0,IF(AS22&lt;$AR$2,0,IF(AS22&lt;=$AT$2,($H$2*(AS22-$AT$2)+200))))</f>
        <v>56.484149855907788</v>
      </c>
      <c r="AU22" s="7"/>
      <c r="AV22" s="21">
        <f>IF(AU22="",0,IF(AU22&lt;$AR$2,0,IF(AU22&lt;=$AT$2,($H$2*(AU22-$AT$2)+200))))</f>
        <v>0</v>
      </c>
      <c r="AW22" s="7"/>
      <c r="AX22" s="21">
        <f>IF(AW22="",0,IF(AW22&lt;$AR$2,0,IF(AW22&lt;=$AT$2,($H$2*(AW22-$AT$2)+200))))</f>
        <v>0</v>
      </c>
      <c r="AY22" s="7"/>
      <c r="AZ22" s="21">
        <f>IF(AY22="",0,IF(AY22&lt;$AR$2,0,IF(AY22&lt;=$AT$2,($H$2*(AY22-$AT$2)+200))))</f>
        <v>0</v>
      </c>
      <c r="BA22" s="7"/>
      <c r="BB22" s="21">
        <f>IF(BA22="",0,IF(BA22&lt;$AR$2,0,IF(BA22&lt;=$AT$2,($H$2*(BA22-$AT$2)+200))))</f>
        <v>0</v>
      </c>
      <c r="BC22" s="7"/>
      <c r="BD22" s="21">
        <f>IF(BC22="",0,IF(BC22&lt;$AR$2,0,IF(BC22&lt;=$AT$2,($H$2*(BC22-$AT$2)+200))))</f>
        <v>0</v>
      </c>
      <c r="BE22" s="7"/>
      <c r="BF22" s="21">
        <f>IF(BE22="",0,IF(BE22&lt;$AR$2,0,IF(BE22&lt;=$AT$2,($H$2*(BE22-$AT$2)+200))))</f>
        <v>0</v>
      </c>
      <c r="BG22" s="21">
        <f>SUM(AT22,AV22,AX22,AZ22,BB22,BD22)-MIN(AT22,AV22,AX22,AZ22,BB22,BD22)</f>
        <v>56.484149855907788</v>
      </c>
      <c r="BH22" s="21">
        <f>BG22+BF22</f>
        <v>56.484149855907788</v>
      </c>
    </row>
    <row r="23" spans="1:6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AP23" s="7" t="s">
        <v>70</v>
      </c>
      <c r="AQ23" s="7" t="s">
        <v>71</v>
      </c>
      <c r="AR23" s="7" t="s">
        <v>17</v>
      </c>
      <c r="AS23" s="7">
        <v>230</v>
      </c>
      <c r="AT23" s="21">
        <f>IF(AS23="",0,IF(AS23&lt;$AR$2,0,IF(AS23&lt;=$AT$2,($H$2*(AS23-$AT$2)+200))))</f>
        <v>53.602305475504323</v>
      </c>
      <c r="AU23" s="7"/>
      <c r="AV23" s="21">
        <f>IF(AU23="",0,IF(AU23&lt;$AR$2,0,IF(AU23&lt;=$AT$2,($H$2*(AU23-$AT$2)+200))))</f>
        <v>0</v>
      </c>
      <c r="AW23" s="7"/>
      <c r="AX23" s="21">
        <f>IF(AW23="",0,IF(AW23&lt;$AR$2,0,IF(AW23&lt;=$AT$2,($H$2*(AW23-$AT$2)+200))))</f>
        <v>0</v>
      </c>
      <c r="AY23" s="7"/>
      <c r="AZ23" s="21">
        <f>IF(AY23="",0,IF(AY23&lt;$AR$2,0,IF(AY23&lt;=$AT$2,($H$2*(AY23-$AT$2)+200))))</f>
        <v>0</v>
      </c>
      <c r="BA23" s="7"/>
      <c r="BB23" s="21">
        <f>IF(BA23="",0,IF(BA23&lt;$AR$2,0,IF(BA23&lt;=$AT$2,($H$2*(BA23-$AT$2)+200))))</f>
        <v>0</v>
      </c>
      <c r="BC23" s="7"/>
      <c r="BD23" s="21">
        <f>IF(BC23="",0,IF(BC23&lt;$AR$2,0,IF(BC23&lt;=$AT$2,($H$2*(BC23-$AT$2)+200))))</f>
        <v>0</v>
      </c>
      <c r="BE23" s="7"/>
      <c r="BF23" s="21">
        <f>IF(BE23="",0,IF(BE23&lt;$AR$2,0,IF(BE23&lt;=$AT$2,($H$2*(BE23-$AT$2)+200))))</f>
        <v>0</v>
      </c>
      <c r="BG23" s="21">
        <f>SUM(AT23,AV23,AX23,AZ23,BB23,BD23)-MIN(AT23,AV23,AX23,AZ23,BB23,BD23)</f>
        <v>53.602305475504323</v>
      </c>
      <c r="BH23" s="21">
        <f>BG23+BF23</f>
        <v>53.602305475504323</v>
      </c>
    </row>
    <row r="24" spans="1:60" x14ac:dyDescent="0.25">
      <c r="A24" s="4"/>
      <c r="B24" s="50"/>
      <c r="C24" s="50"/>
      <c r="D24" s="50"/>
      <c r="E24" s="50"/>
      <c r="F24" s="50"/>
      <c r="G24" s="50"/>
      <c r="H24" s="50"/>
      <c r="I24" s="50"/>
      <c r="J24" s="4"/>
      <c r="K24" s="4"/>
      <c r="L24" s="4"/>
      <c r="M24" s="4"/>
      <c r="N24" s="4"/>
      <c r="AP24" s="7"/>
      <c r="AQ24" s="7"/>
      <c r="AR24" s="7"/>
      <c r="AS24" s="7"/>
      <c r="AT24" s="21">
        <f t="shared" ref="AT24:AT25" si="18">IF(AS24="",0,IF(AS24&lt;$AR$2,0,IF(AS24&lt;=$AT$2,($H$2*(AS24-$AT$2)+200))))</f>
        <v>0</v>
      </c>
      <c r="AU24" s="7"/>
      <c r="AV24" s="21">
        <f t="shared" ref="AV24:AV25" si="19">IF(AU24="",0,IF(AU24&lt;$AR$2,0,IF(AU24&lt;=$AT$2,($H$2*(AU24-$AT$2)+200))))</f>
        <v>0</v>
      </c>
      <c r="AW24" s="7"/>
      <c r="AX24" s="21">
        <f t="shared" ref="AX24:AX25" si="20">IF(AW24="",0,IF(AW24&lt;$AR$2,0,IF(AW24&lt;=$AT$2,($H$2*(AW24-$AT$2)+200))))</f>
        <v>0</v>
      </c>
      <c r="AY24" s="7"/>
      <c r="AZ24" s="21">
        <f t="shared" ref="AZ24:AZ25" si="21">IF(AY24="",0,IF(AY24&lt;$AR$2,0,IF(AY24&lt;=$AT$2,($H$2*(AY24-$AT$2)+200))))</f>
        <v>0</v>
      </c>
      <c r="BA24" s="7"/>
      <c r="BB24" s="21">
        <f t="shared" ref="BB24:BB25" si="22">IF(BA24="",0,IF(BA24&lt;$AR$2,0,IF(BA24&lt;=$AT$2,($H$2*(BA24-$AT$2)+200))))</f>
        <v>0</v>
      </c>
      <c r="BC24" s="7"/>
      <c r="BD24" s="21">
        <f t="shared" ref="BD24:BD25" si="23">IF(BC24="",0,IF(BC24&lt;$AR$2,0,IF(BC24&lt;=$AT$2,($H$2*(BC24-$AT$2)+200))))</f>
        <v>0</v>
      </c>
      <c r="BE24" s="7"/>
      <c r="BF24" s="21">
        <f t="shared" ref="BF24:BF25" si="24">IF(BE24="",0,IF(BE24&lt;$AR$2,0,IF(BE24&lt;=$AT$2,($H$2*(BE24-$AT$2)+200))))</f>
        <v>0</v>
      </c>
      <c r="BG24" s="21">
        <f t="shared" ref="BG24:BG25" si="25">SUM(AT24,AV24,AX24,AZ24,BB24,BD24)-MIN(AT24,AV24,AX24,AZ24,BB24,BD24)</f>
        <v>0</v>
      </c>
      <c r="BH24" s="21">
        <f t="shared" ref="BH24:BH25" si="26">BG24+BF24</f>
        <v>0</v>
      </c>
    </row>
    <row r="25" spans="1:60" x14ac:dyDescent="0.25">
      <c r="A25" s="4"/>
      <c r="B25" s="50"/>
      <c r="C25" s="50"/>
      <c r="D25" s="50"/>
      <c r="E25" s="50"/>
      <c r="F25" s="50"/>
      <c r="G25" s="50"/>
      <c r="H25" s="50"/>
      <c r="I25" s="50"/>
      <c r="J25" s="4"/>
      <c r="K25" s="4"/>
      <c r="L25" s="4"/>
      <c r="M25" s="4"/>
      <c r="N25" s="4"/>
      <c r="AP25" s="7"/>
      <c r="AQ25" s="7"/>
      <c r="AR25" s="7"/>
      <c r="AS25" s="7"/>
      <c r="AT25" s="21">
        <f t="shared" si="18"/>
        <v>0</v>
      </c>
      <c r="AU25" s="7"/>
      <c r="AV25" s="21">
        <f t="shared" si="19"/>
        <v>0</v>
      </c>
      <c r="AW25" s="7"/>
      <c r="AX25" s="21">
        <f t="shared" si="20"/>
        <v>0</v>
      </c>
      <c r="AY25" s="7"/>
      <c r="AZ25" s="21">
        <f t="shared" si="21"/>
        <v>0</v>
      </c>
      <c r="BA25" s="7"/>
      <c r="BB25" s="21">
        <f t="shared" si="22"/>
        <v>0</v>
      </c>
      <c r="BC25" s="7"/>
      <c r="BD25" s="21">
        <f t="shared" si="23"/>
        <v>0</v>
      </c>
      <c r="BE25" s="7"/>
      <c r="BF25" s="21">
        <f t="shared" si="24"/>
        <v>0</v>
      </c>
      <c r="BG25" s="21">
        <f t="shared" si="25"/>
        <v>0</v>
      </c>
      <c r="BH25" s="21">
        <f t="shared" si="26"/>
        <v>0</v>
      </c>
    </row>
    <row r="26" spans="1:60" x14ac:dyDescent="0.25">
      <c r="A26" s="4"/>
      <c r="B26" s="50"/>
      <c r="C26" s="50"/>
      <c r="D26" s="50"/>
      <c r="E26" s="50"/>
      <c r="F26" s="50"/>
      <c r="G26" s="50"/>
      <c r="H26" s="50"/>
      <c r="I26" s="50"/>
      <c r="J26" s="4"/>
      <c r="K26" s="4"/>
      <c r="L26" s="4"/>
      <c r="M26" s="4"/>
      <c r="N26" s="4"/>
    </row>
    <row r="27" spans="1:60" x14ac:dyDescent="0.25">
      <c r="A27" s="4"/>
      <c r="B27" s="50"/>
      <c r="C27" s="50"/>
      <c r="D27" s="50"/>
      <c r="E27" s="50"/>
      <c r="F27" s="50"/>
      <c r="G27" s="50"/>
      <c r="H27" s="50"/>
      <c r="I27" s="50"/>
      <c r="J27" s="4"/>
      <c r="K27" s="4"/>
      <c r="L27" s="4"/>
      <c r="M27" s="4"/>
      <c r="N27" s="4"/>
    </row>
    <row r="28" spans="1:60" x14ac:dyDescent="0.25">
      <c r="A28" s="4"/>
      <c r="B28" s="50"/>
      <c r="C28" s="50"/>
      <c r="D28" s="50"/>
      <c r="E28" s="50"/>
      <c r="F28" s="50"/>
      <c r="G28" s="50"/>
      <c r="H28" s="50"/>
      <c r="I28" s="50"/>
      <c r="J28" s="4"/>
      <c r="K28" s="4"/>
      <c r="L28" s="4"/>
      <c r="M28" s="4"/>
      <c r="N28" s="4"/>
    </row>
    <row r="29" spans="1:60" x14ac:dyDescent="0.25">
      <c r="A29" s="4"/>
      <c r="B29" s="50"/>
      <c r="C29" s="50"/>
      <c r="D29" s="50"/>
      <c r="E29" s="50"/>
      <c r="F29" s="50"/>
      <c r="G29" s="50"/>
      <c r="H29" s="50"/>
      <c r="I29" s="50"/>
      <c r="J29" s="4"/>
      <c r="K29" s="4"/>
      <c r="L29" s="4"/>
      <c r="M29" s="4"/>
      <c r="N29" s="4"/>
    </row>
    <row r="30" spans="1:60" x14ac:dyDescent="0.25">
      <c r="A30" s="4"/>
      <c r="B30" s="50"/>
      <c r="C30" s="50"/>
      <c r="D30" s="50"/>
      <c r="E30" s="50"/>
      <c r="F30" s="50"/>
      <c r="G30" s="50"/>
      <c r="H30" s="50"/>
      <c r="I30" s="50"/>
      <c r="J30" s="4"/>
      <c r="K30" s="4"/>
      <c r="L30" s="4"/>
      <c r="M30" s="4"/>
      <c r="N30" s="4"/>
    </row>
    <row r="31" spans="1:60" s="18" customFormat="1" x14ac:dyDescent="0.25">
      <c r="A31" s="4"/>
      <c r="B31" s="34"/>
      <c r="C31" s="34"/>
      <c r="D31" s="34"/>
      <c r="E31" s="34"/>
      <c r="F31" s="34"/>
      <c r="G31" s="34"/>
      <c r="H31" s="34"/>
      <c r="I31" s="34"/>
      <c r="J31" s="4"/>
      <c r="K31" s="4"/>
      <c r="L31" s="4"/>
      <c r="M31" s="4"/>
      <c r="N31" s="4"/>
    </row>
    <row r="32" spans="1:60" s="18" customFormat="1" x14ac:dyDescent="0.25">
      <c r="A32" s="4"/>
      <c r="B32" s="34"/>
      <c r="C32" s="34"/>
      <c r="D32" s="34"/>
      <c r="E32" s="34"/>
      <c r="F32" s="34"/>
      <c r="G32" s="34"/>
      <c r="H32" s="34"/>
      <c r="I32" s="34"/>
      <c r="J32" s="4"/>
      <c r="K32" s="4"/>
      <c r="L32" s="4"/>
      <c r="M32" s="4"/>
      <c r="N32" s="4"/>
    </row>
    <row r="33" spans="1:14" s="18" customFormat="1" x14ac:dyDescent="0.25">
      <c r="A33" s="4"/>
      <c r="B33" s="34"/>
      <c r="C33" s="34"/>
      <c r="D33" s="34"/>
      <c r="E33" s="34"/>
      <c r="F33" s="34"/>
      <c r="G33" s="34"/>
      <c r="H33" s="34"/>
      <c r="I33" s="34"/>
      <c r="J33" s="4"/>
      <c r="K33" s="4"/>
      <c r="L33" s="4"/>
      <c r="M33" s="4"/>
      <c r="N33" s="4"/>
    </row>
    <row r="34" spans="1:14" s="18" customFormat="1" x14ac:dyDescent="0.25">
      <c r="A34" s="4"/>
      <c r="B34" s="34"/>
      <c r="C34" s="34"/>
      <c r="D34" s="34"/>
      <c r="E34" s="34"/>
      <c r="F34" s="34"/>
      <c r="G34" s="34"/>
      <c r="H34" s="34"/>
      <c r="I34" s="34"/>
      <c r="J34" s="4"/>
      <c r="K34" s="4"/>
      <c r="L34" s="4"/>
      <c r="M34" s="4"/>
      <c r="N34" s="4"/>
    </row>
    <row r="35" spans="1:14" s="18" customFormat="1" x14ac:dyDescent="0.25">
      <c r="A35" s="4"/>
      <c r="B35" s="34"/>
      <c r="C35" s="34"/>
      <c r="D35" s="34"/>
      <c r="E35" s="34"/>
      <c r="F35" s="34"/>
      <c r="G35" s="34"/>
      <c r="H35" s="34"/>
      <c r="I35" s="34"/>
      <c r="J35" s="4"/>
      <c r="K35" s="4"/>
      <c r="L35" s="4"/>
      <c r="M35" s="4"/>
      <c r="N35" s="4"/>
    </row>
    <row r="36" spans="1:14" x14ac:dyDescent="0.25">
      <c r="A36" s="4"/>
      <c r="B36" s="50"/>
      <c r="C36" s="50"/>
      <c r="D36" s="50"/>
      <c r="E36" s="50"/>
      <c r="F36" s="50"/>
      <c r="G36" s="50"/>
      <c r="H36" s="50"/>
      <c r="I36" s="50"/>
      <c r="J36" s="4"/>
      <c r="K36" s="4"/>
      <c r="L36" s="4"/>
      <c r="M36" s="4"/>
      <c r="N36" s="4"/>
    </row>
    <row r="37" spans="1:14" x14ac:dyDescent="0.25">
      <c r="A37" s="4"/>
      <c r="B37" s="50"/>
      <c r="C37" s="50"/>
      <c r="D37" s="50"/>
      <c r="E37" s="50"/>
      <c r="F37" s="50"/>
      <c r="G37" s="50"/>
      <c r="H37" s="50"/>
      <c r="I37" s="50"/>
      <c r="J37" s="4"/>
      <c r="K37" s="4"/>
      <c r="L37" s="4"/>
      <c r="M37" s="4"/>
      <c r="N37" s="4"/>
    </row>
    <row r="38" spans="1:14" x14ac:dyDescent="0.25">
      <c r="A38" s="4"/>
      <c r="B38" s="50"/>
      <c r="C38" s="50"/>
      <c r="D38" s="50"/>
      <c r="E38" s="50"/>
      <c r="F38" s="50"/>
      <c r="G38" s="50"/>
      <c r="H38" s="50"/>
      <c r="I38" s="50"/>
      <c r="J38" s="4"/>
      <c r="K38" s="4"/>
      <c r="L38" s="4"/>
      <c r="M38" s="4"/>
      <c r="N38" s="4"/>
    </row>
    <row r="39" spans="1:14" x14ac:dyDescent="0.25">
      <c r="A39" s="4"/>
      <c r="B39" s="50"/>
      <c r="C39" s="50"/>
      <c r="D39" s="50"/>
      <c r="E39" s="50"/>
      <c r="F39" s="50"/>
      <c r="G39" s="50"/>
      <c r="H39" s="50"/>
      <c r="I39" s="50"/>
      <c r="J39" s="4"/>
      <c r="K39" s="4"/>
      <c r="L39" s="4"/>
      <c r="M39" s="4"/>
      <c r="N39" s="4"/>
    </row>
    <row r="40" spans="1:14" x14ac:dyDescent="0.25">
      <c r="A40" s="4"/>
      <c r="B40" s="50"/>
      <c r="C40" s="50"/>
      <c r="D40" s="50"/>
      <c r="E40" s="50"/>
      <c r="F40" s="50"/>
      <c r="G40" s="50"/>
      <c r="H40" s="50"/>
      <c r="I40" s="50"/>
      <c r="J40" s="4"/>
      <c r="K40" s="4"/>
      <c r="L40" s="4"/>
      <c r="M40" s="4"/>
      <c r="N40" s="4"/>
    </row>
    <row r="41" spans="1:14" x14ac:dyDescent="0.25">
      <c r="A41" s="4"/>
      <c r="B41" s="50"/>
      <c r="C41" s="50"/>
      <c r="D41" s="50"/>
      <c r="E41" s="50"/>
      <c r="F41" s="50"/>
      <c r="G41" s="50"/>
      <c r="H41" s="50"/>
      <c r="I41" s="50"/>
      <c r="J41" s="4"/>
      <c r="K41" s="4"/>
      <c r="L41" s="4"/>
      <c r="M41" s="4"/>
      <c r="N41" s="4"/>
    </row>
    <row r="42" spans="1:14" x14ac:dyDescent="0.25">
      <c r="A42" s="4"/>
      <c r="B42" s="50"/>
      <c r="C42" s="50"/>
      <c r="D42" s="50"/>
      <c r="E42" s="50"/>
      <c r="F42" s="50"/>
      <c r="G42" s="50"/>
      <c r="H42" s="50"/>
      <c r="I42" s="50"/>
      <c r="J42" s="4"/>
      <c r="K42" s="4"/>
      <c r="L42" s="4"/>
      <c r="M42" s="4"/>
      <c r="N42" s="4"/>
    </row>
    <row r="43" spans="1:14" x14ac:dyDescent="0.25">
      <c r="A43" s="4"/>
      <c r="B43" s="34"/>
      <c r="C43" s="34"/>
      <c r="D43" s="34"/>
      <c r="E43" s="34"/>
      <c r="F43" s="34"/>
      <c r="G43" s="34"/>
      <c r="H43" s="34"/>
      <c r="I43" s="34"/>
      <c r="J43" s="4"/>
      <c r="K43" s="4"/>
      <c r="L43" s="4"/>
      <c r="M43" s="4"/>
      <c r="N43" s="4"/>
    </row>
    <row r="44" spans="1:14" x14ac:dyDescent="0.25">
      <c r="A44" s="4"/>
      <c r="B44" s="34"/>
      <c r="C44" s="34"/>
      <c r="D44" s="34"/>
      <c r="E44" s="34"/>
      <c r="F44" s="34"/>
      <c r="G44" s="34"/>
      <c r="H44" s="34"/>
      <c r="I44" s="34"/>
      <c r="J44" s="4"/>
      <c r="K44" s="4"/>
      <c r="L44" s="4"/>
      <c r="M44" s="4"/>
      <c r="N44" s="4"/>
    </row>
    <row r="45" spans="1:14" x14ac:dyDescent="0.25">
      <c r="A45" s="4"/>
      <c r="B45" s="34"/>
      <c r="C45" s="34"/>
      <c r="D45" s="34"/>
      <c r="E45" s="34"/>
      <c r="F45" s="34"/>
      <c r="G45" s="34"/>
      <c r="H45" s="34"/>
      <c r="I45" s="34"/>
      <c r="J45" s="4"/>
      <c r="K45" s="4"/>
      <c r="L45" s="4"/>
      <c r="M45" s="4"/>
      <c r="N45" s="4"/>
    </row>
    <row r="46" spans="1:14" x14ac:dyDescent="0.25">
      <c r="A46" s="4"/>
      <c r="B46" s="34"/>
      <c r="C46" s="34"/>
      <c r="D46" s="34"/>
      <c r="E46" s="34"/>
      <c r="F46" s="34"/>
      <c r="G46" s="34"/>
      <c r="H46" s="34"/>
      <c r="I46" s="34"/>
      <c r="J46" s="4"/>
      <c r="K46" s="4"/>
      <c r="L46" s="4"/>
      <c r="M46" s="4"/>
      <c r="N46" s="4"/>
    </row>
    <row r="47" spans="1:14" x14ac:dyDescent="0.25">
      <c r="A47" s="4"/>
      <c r="B47" s="34"/>
      <c r="C47" s="34"/>
      <c r="D47" s="34"/>
      <c r="E47" s="34"/>
      <c r="F47" s="34"/>
      <c r="G47" s="34"/>
      <c r="H47" s="34"/>
      <c r="I47" s="34"/>
      <c r="J47" s="4"/>
      <c r="K47" s="4"/>
      <c r="L47" s="4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</sheetData>
  <sortState xmlns:xlrd2="http://schemas.microsoft.com/office/spreadsheetml/2017/richdata2" ref="V7:AN17">
    <sortCondition descending="1" ref="AM7:AM17"/>
  </sortState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13"/>
  <sheetViews>
    <sheetView workbookViewId="0">
      <selection activeCell="A3" sqref="A3"/>
    </sheetView>
  </sheetViews>
  <sheetFormatPr defaultRowHeight="15" x14ac:dyDescent="0.25"/>
  <cols>
    <col min="1" max="1" width="11.140625" bestFit="1" customWidth="1"/>
    <col min="4" max="4" width="10.7109375" bestFit="1" customWidth="1"/>
    <col min="5" max="5" width="9" bestFit="1" customWidth="1"/>
    <col min="6" max="6" width="4" bestFit="1" customWidth="1"/>
    <col min="7" max="7" width="6.28515625" bestFit="1" customWidth="1"/>
    <col min="8" max="8" width="7.5703125" bestFit="1" customWidth="1"/>
    <col min="9" max="9" width="6.28515625" bestFit="1" customWidth="1"/>
    <col min="10" max="10" width="3.85546875" bestFit="1" customWidth="1"/>
    <col min="11" max="11" width="6.28515625" bestFit="1" customWidth="1"/>
    <col min="12" max="12" width="3.85546875" bestFit="1" customWidth="1"/>
    <col min="13" max="13" width="6.28515625" bestFit="1" customWidth="1"/>
    <col min="14" max="14" width="3.85546875" bestFit="1" customWidth="1"/>
    <col min="15" max="15" width="6.28515625" bestFit="1" customWidth="1"/>
    <col min="16" max="16" width="3.85546875" bestFit="1" customWidth="1"/>
    <col min="17" max="17" width="6.28515625" bestFit="1" customWidth="1"/>
    <col min="18" max="18" width="3.85546875" bestFit="1" customWidth="1"/>
    <col min="19" max="19" width="5.140625" bestFit="1" customWidth="1"/>
    <col min="20" max="20" width="5.28515625" bestFit="1" customWidth="1"/>
    <col min="24" max="24" width="12.85546875" bestFit="1" customWidth="1"/>
    <col min="25" max="25" width="9" bestFit="1" customWidth="1"/>
    <col min="26" max="26" width="4" bestFit="1" customWidth="1"/>
    <col min="27" max="27" width="6.28515625" bestFit="1" customWidth="1"/>
    <col min="28" max="28" width="7.5703125" bestFit="1" customWidth="1"/>
    <col min="29" max="29" width="6.28515625" bestFit="1" customWidth="1"/>
    <col min="30" max="30" width="3.85546875" bestFit="1" customWidth="1"/>
    <col min="31" max="31" width="6.28515625" bestFit="1" customWidth="1"/>
    <col min="32" max="32" width="3.85546875" bestFit="1" customWidth="1"/>
    <col min="33" max="33" width="6.28515625" bestFit="1" customWidth="1"/>
    <col min="34" max="34" width="3.85546875" bestFit="1" customWidth="1"/>
    <col min="35" max="35" width="6.28515625" bestFit="1" customWidth="1"/>
    <col min="36" max="36" width="3.85546875" bestFit="1" customWidth="1"/>
    <col min="37" max="37" width="6.28515625" bestFit="1" customWidth="1"/>
    <col min="38" max="38" width="3.85546875" bestFit="1" customWidth="1"/>
    <col min="39" max="39" width="5.140625" bestFit="1" customWidth="1"/>
    <col min="40" max="40" width="5.28515625" bestFit="1" customWidth="1"/>
    <col min="42" max="42" width="10.5703125" customWidth="1"/>
    <col min="43" max="43" width="12.85546875" customWidth="1"/>
    <col min="44" max="44" width="10.7109375" bestFit="1" customWidth="1"/>
    <col min="45" max="45" width="9" bestFit="1" customWidth="1"/>
    <col min="46" max="46" width="4" bestFit="1" customWidth="1"/>
    <col min="47" max="47" width="6.28515625" bestFit="1" customWidth="1"/>
    <col min="48" max="48" width="7.5703125" bestFit="1" customWidth="1"/>
    <col min="49" max="49" width="6.28515625" bestFit="1" customWidth="1"/>
    <col min="50" max="50" width="4" bestFit="1" customWidth="1"/>
    <col min="51" max="51" width="6.28515625" bestFit="1" customWidth="1"/>
    <col min="52" max="52" width="3.85546875" bestFit="1" customWidth="1"/>
    <col min="53" max="53" width="6.28515625" bestFit="1" customWidth="1"/>
    <col min="54" max="54" width="3.85546875" bestFit="1" customWidth="1"/>
    <col min="55" max="55" width="6.28515625" bestFit="1" customWidth="1"/>
    <col min="56" max="56" width="3.85546875" bestFit="1" customWidth="1"/>
    <col min="57" max="57" width="6.285156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s="19" customFormat="1" x14ac:dyDescent="0.25">
      <c r="A2" s="64" t="s">
        <v>240</v>
      </c>
      <c r="B2" s="63"/>
      <c r="C2" s="63" t="s">
        <v>258</v>
      </c>
      <c r="D2" s="63">
        <v>73</v>
      </c>
      <c r="E2" s="63" t="s">
        <v>356</v>
      </c>
      <c r="F2" s="63">
        <v>172</v>
      </c>
      <c r="G2" s="63" t="s">
        <v>250</v>
      </c>
      <c r="H2" s="65">
        <f>200/(F2-D2)</f>
        <v>2.0202020202020203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 t="s">
        <v>258</v>
      </c>
      <c r="X2" s="63">
        <v>70</v>
      </c>
      <c r="Y2" s="63" t="s">
        <v>356</v>
      </c>
      <c r="Z2" s="63">
        <v>164</v>
      </c>
      <c r="AA2" s="63" t="s">
        <v>250</v>
      </c>
      <c r="AB2" s="65">
        <f>200/(Z2-X2)</f>
        <v>2.1276595744680851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 t="s">
        <v>258</v>
      </c>
      <c r="AR2" s="63">
        <v>60</v>
      </c>
      <c r="AS2" s="63" t="s">
        <v>356</v>
      </c>
      <c r="AT2" s="63">
        <v>142</v>
      </c>
      <c r="AU2" s="63" t="s">
        <v>250</v>
      </c>
      <c r="AV2" s="65">
        <f>200/(AT2-AR2)</f>
        <v>2.4390243902439024</v>
      </c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s="19" customFormat="1" x14ac:dyDescent="0.25"/>
    <row r="4" spans="1:60" s="19" customFormat="1" x14ac:dyDescent="0.25">
      <c r="B4" s="19" t="s">
        <v>247</v>
      </c>
      <c r="C4" s="19" t="s">
        <v>237</v>
      </c>
      <c r="D4" s="19" t="s">
        <v>242</v>
      </c>
      <c r="V4" s="19" t="s">
        <v>247</v>
      </c>
      <c r="W4" s="19" t="s">
        <v>236</v>
      </c>
      <c r="X4" s="19" t="s">
        <v>242</v>
      </c>
      <c r="AP4" s="19" t="s">
        <v>247</v>
      </c>
      <c r="AQ4" s="19" t="s">
        <v>238</v>
      </c>
      <c r="AR4" s="19" t="s">
        <v>242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F5" s="19" t="s">
        <v>241</v>
      </c>
      <c r="G5" s="19" t="s">
        <v>8</v>
      </c>
      <c r="H5" s="19" t="s">
        <v>241</v>
      </c>
      <c r="I5" s="19" t="s">
        <v>8</v>
      </c>
      <c r="J5" s="19" t="s">
        <v>241</v>
      </c>
      <c r="K5" s="19" t="s">
        <v>8</v>
      </c>
      <c r="L5" s="19" t="s">
        <v>241</v>
      </c>
      <c r="M5" s="19" t="s">
        <v>8</v>
      </c>
      <c r="N5" s="19" t="s">
        <v>241</v>
      </c>
      <c r="O5" s="19" t="s">
        <v>8</v>
      </c>
      <c r="P5" s="19" t="s">
        <v>241</v>
      </c>
      <c r="Q5" s="19" t="s">
        <v>8</v>
      </c>
      <c r="R5" s="19" t="s">
        <v>241</v>
      </c>
      <c r="S5" s="19" t="s">
        <v>259</v>
      </c>
      <c r="T5" s="19" t="s">
        <v>357</v>
      </c>
      <c r="V5" s="19" t="s">
        <v>5</v>
      </c>
      <c r="W5" s="19" t="s">
        <v>6</v>
      </c>
      <c r="X5" s="19" t="s">
        <v>7</v>
      </c>
      <c r="Y5" s="19" t="s">
        <v>8</v>
      </c>
      <c r="Z5" s="19" t="s">
        <v>241</v>
      </c>
      <c r="AA5" s="19" t="s">
        <v>8</v>
      </c>
      <c r="AB5" s="19" t="s">
        <v>241</v>
      </c>
      <c r="AC5" s="19" t="s">
        <v>8</v>
      </c>
      <c r="AD5" s="19" t="s">
        <v>241</v>
      </c>
      <c r="AE5" s="19" t="s">
        <v>8</v>
      </c>
      <c r="AF5" s="19" t="s">
        <v>241</v>
      </c>
      <c r="AG5" s="19" t="s">
        <v>8</v>
      </c>
      <c r="AH5" s="19" t="s">
        <v>241</v>
      </c>
      <c r="AI5" s="19" t="s">
        <v>8</v>
      </c>
      <c r="AJ5" s="19" t="s">
        <v>241</v>
      </c>
      <c r="AK5" s="19" t="s">
        <v>8</v>
      </c>
      <c r="AL5" s="19" t="s">
        <v>241</v>
      </c>
      <c r="AM5" s="19" t="s">
        <v>259</v>
      </c>
      <c r="AN5" s="19" t="s">
        <v>357</v>
      </c>
      <c r="AP5" s="19" t="s">
        <v>5</v>
      </c>
      <c r="AQ5" s="19" t="s">
        <v>6</v>
      </c>
      <c r="AR5" s="19" t="s">
        <v>7</v>
      </c>
      <c r="AS5" s="19" t="s">
        <v>8</v>
      </c>
      <c r="AT5" s="19" t="s">
        <v>241</v>
      </c>
      <c r="AU5" s="19" t="s">
        <v>8</v>
      </c>
      <c r="AV5" s="19" t="s">
        <v>241</v>
      </c>
      <c r="AW5" s="19" t="s">
        <v>8</v>
      </c>
      <c r="AX5" s="19" t="s">
        <v>241</v>
      </c>
      <c r="AY5" s="19" t="s">
        <v>8</v>
      </c>
      <c r="AZ5" s="19" t="s">
        <v>241</v>
      </c>
      <c r="BA5" s="19" t="s">
        <v>8</v>
      </c>
      <c r="BB5" s="19" t="s">
        <v>241</v>
      </c>
      <c r="BC5" s="19" t="s">
        <v>8</v>
      </c>
      <c r="BD5" s="19" t="s">
        <v>241</v>
      </c>
      <c r="BE5" s="19" t="s">
        <v>8</v>
      </c>
      <c r="BF5" s="19" t="s">
        <v>241</v>
      </c>
      <c r="BG5" s="19" t="s">
        <v>259</v>
      </c>
      <c r="BH5" s="19" t="s">
        <v>357</v>
      </c>
    </row>
    <row r="6" spans="1:60" s="19" customFormat="1" x14ac:dyDescent="0.25">
      <c r="E6" s="19" t="s">
        <v>251</v>
      </c>
      <c r="G6" s="19" t="s">
        <v>252</v>
      </c>
      <c r="I6" s="19" t="s">
        <v>253</v>
      </c>
      <c r="K6" s="19" t="s">
        <v>254</v>
      </c>
      <c r="M6" s="19" t="s">
        <v>255</v>
      </c>
      <c r="O6" s="19" t="s">
        <v>256</v>
      </c>
      <c r="Q6" s="19" t="s">
        <v>378</v>
      </c>
      <c r="Y6" s="19" t="s">
        <v>251</v>
      </c>
      <c r="AA6" s="19" t="s">
        <v>252</v>
      </c>
      <c r="AC6" s="19" t="s">
        <v>253</v>
      </c>
      <c r="AE6" s="19" t="s">
        <v>254</v>
      </c>
      <c r="AG6" s="19" t="s">
        <v>255</v>
      </c>
      <c r="AI6" s="19" t="s">
        <v>256</v>
      </c>
      <c r="AK6" s="19" t="s">
        <v>378</v>
      </c>
      <c r="AS6" s="19" t="s">
        <v>251</v>
      </c>
      <c r="AU6" s="19" t="s">
        <v>252</v>
      </c>
      <c r="AW6" s="19" t="s">
        <v>253</v>
      </c>
      <c r="AY6" s="19" t="s">
        <v>254</v>
      </c>
      <c r="BA6" s="19" t="s">
        <v>255</v>
      </c>
      <c r="BC6" s="19" t="s">
        <v>256</v>
      </c>
      <c r="BE6" s="19" t="s">
        <v>378</v>
      </c>
    </row>
    <row r="7" spans="1:60" s="19" customFormat="1" x14ac:dyDescent="0.25">
      <c r="B7" s="7" t="s">
        <v>101</v>
      </c>
      <c r="C7" s="7" t="s">
        <v>102</v>
      </c>
      <c r="D7" s="7" t="s">
        <v>17</v>
      </c>
      <c r="E7" s="7"/>
      <c r="F7" s="21">
        <f>IF(E7="",0,IF(E7&lt;$D$2,0,IF(E7&lt;=$F$2,($H$2*(E7-$D$2)))))</f>
        <v>0</v>
      </c>
      <c r="G7" s="7"/>
      <c r="H7" s="21">
        <f>IF(G7="",0,IF(G7&lt;$D$2,0,IF(G7&lt;=$F$2,($H$2*(G7-$D$2)))))</f>
        <v>0</v>
      </c>
      <c r="I7" s="7">
        <v>95</v>
      </c>
      <c r="J7" s="21">
        <f>IF(I7="",0,IF(I7&lt;$D$2,0,IF(I7&lt;=$F$2,($H$2*(I7-$D$2)))))</f>
        <v>44.44444444444445</v>
      </c>
      <c r="K7" s="7"/>
      <c r="L7" s="21">
        <f>IF(K7="",0,IF(K7&lt;$D$2,0,IF(K7&lt;=$F$2,($H$2*(K7-$D$2)))))</f>
        <v>0</v>
      </c>
      <c r="M7" s="7"/>
      <c r="N7" s="21">
        <f>IF(M7="",0,IF(M7&lt;$D$2,0,IF(M7&lt;=$F$2,($H$2*(M7-$D$2)))))</f>
        <v>0</v>
      </c>
      <c r="O7" s="7"/>
      <c r="P7" s="21">
        <f>IF(O7="",0,IF(O7&lt;$D$2,0,IF(O7&lt;=$F$2,($H$2*(O7-$D$2)))))</f>
        <v>0</v>
      </c>
      <c r="Q7" s="7"/>
      <c r="R7" s="21">
        <f>IF(Q7="",0,IF(Q7&lt;$D$2,0,IF(Q7&lt;=$F$2,($H$2*(Q7-$D$2)))))</f>
        <v>0</v>
      </c>
      <c r="S7" s="21">
        <f>SUM(F7,H7,J7,L7,N7,P7)-MIN(F7,H7,L7,N7,P7)</f>
        <v>44.44444444444445</v>
      </c>
      <c r="T7" s="21">
        <f>S7+R7</f>
        <v>44.44444444444445</v>
      </c>
      <c r="U7" s="4"/>
      <c r="V7" s="7" t="s">
        <v>66</v>
      </c>
      <c r="W7" s="7" t="s">
        <v>365</v>
      </c>
      <c r="X7" s="7" t="s">
        <v>95</v>
      </c>
      <c r="Y7" s="7"/>
      <c r="Z7" s="21">
        <f>IF(Y7="",0,IF(Y7&lt;$D$2,0,IF(Y7&lt;=$F$2,($H$2*(Y7-$X$2)))))</f>
        <v>0</v>
      </c>
      <c r="AA7" s="7"/>
      <c r="AB7" s="21">
        <f>IF(AA7="",0,IF(AA7&lt;$D$2,0,IF(AA7&lt;=$F$2,($H$2*(AA7-$X$2)))))</f>
        <v>0</v>
      </c>
      <c r="AC7" s="7"/>
      <c r="AD7" s="21">
        <f>IF(AC7="",0,IF(AC7&lt;$D$2,0,IF(AC7&lt;=$F$2,($H$2*(AC7-$X$2)))))</f>
        <v>0</v>
      </c>
      <c r="AE7" s="7">
        <v>115</v>
      </c>
      <c r="AF7" s="21">
        <f>IF(AE7="",0,IF(AE7&lt;$D$2,0,IF(AE7&lt;=$F$2,($H$2*(AE7-$X$2)))))</f>
        <v>90.909090909090921</v>
      </c>
      <c r="AG7" s="7">
        <v>110</v>
      </c>
      <c r="AH7" s="21">
        <f>IF(AG7="",0,IF(AG7&lt;$D$2,0,IF(AG7&lt;=$F$2,($H$2*(AG7-$X$2)))))</f>
        <v>80.808080808080817</v>
      </c>
      <c r="AI7" s="7"/>
      <c r="AJ7" s="21">
        <f>IF(AI7="",0,IF(AI7&lt;$D$2,0,IF(AI7&lt;=$F$2,($H$2*(AI7-$X$2)))))</f>
        <v>0</v>
      </c>
      <c r="AK7" s="7"/>
      <c r="AL7" s="21">
        <f>IF(AK7="",0,IF(AK7&lt;$D$2,0,IF(AK7&lt;=$F$2,($H$2*(AK7-$X$2)))))</f>
        <v>0</v>
      </c>
      <c r="AM7" s="21">
        <f>SUM(Z7,AB7,AD7,AF7,AH7,AJ7)-MIN(Z7,AB7,AD7,AF7,AH7,AJ7)</f>
        <v>171.71717171717174</v>
      </c>
      <c r="AN7" s="21">
        <f>AM7+AL7</f>
        <v>171.71717171717174</v>
      </c>
      <c r="AO7" s="4"/>
      <c r="AP7" s="7" t="s">
        <v>68</v>
      </c>
      <c r="AQ7" s="7" t="s">
        <v>69</v>
      </c>
      <c r="AR7" s="7" t="s">
        <v>28</v>
      </c>
      <c r="AS7" s="7">
        <v>110</v>
      </c>
      <c r="AT7" s="21">
        <f>IF(AS7="",0,IF(AS7&lt;$D$2,0,IF(AS7&lt;=$F$2,($H$2*(AS7-$AR$2)))))</f>
        <v>101.01010101010101</v>
      </c>
      <c r="AU7" s="7">
        <v>110</v>
      </c>
      <c r="AV7" s="21">
        <f>IF(AU7="",0,IF(AU7&lt;$D$2,0,IF(AU7&lt;=$F$2,($H$2*(AU7-$AR$2)))))</f>
        <v>101.01010101010101</v>
      </c>
      <c r="AW7" s="7">
        <v>110</v>
      </c>
      <c r="AX7" s="21">
        <f>IF(AW7="",0,IF(AW7&lt;$D$2,0,IF(AW7&lt;=$F$2,($H$2*(AW7-$AR$2)))))</f>
        <v>101.01010101010101</v>
      </c>
      <c r="AY7" s="7">
        <v>110</v>
      </c>
      <c r="AZ7" s="21">
        <f>IF(AY7="",0,IF(AY7&lt;$D$2,0,IF(AY7&lt;=$F$2,($H$2*(AY7-$AR$2)))))</f>
        <v>101.01010101010101</v>
      </c>
      <c r="BA7" s="7"/>
      <c r="BB7" s="21">
        <f>IF(BA7="",0,IF(BA7&lt;$D$2,0,IF(BA7&lt;=$F$2,($H$2*(BA7-$AR$2)))))</f>
        <v>0</v>
      </c>
      <c r="BC7" s="7"/>
      <c r="BD7" s="21">
        <f>IF(BC7="",0,IF(BC7&lt;$D$2,0,IF(BC7&lt;=$F$2,($H$2*(BC7-$AR$2)))))</f>
        <v>0</v>
      </c>
      <c r="BE7" s="7"/>
      <c r="BF7" s="21">
        <f>IF(BE7="",0,IF(BE7&lt;$D$2,0,IF(BE7&lt;=$F$2,($H$2*(BE7-$AR$2)))))</f>
        <v>0</v>
      </c>
      <c r="BG7" s="21">
        <f>SUM(AT7,AV7,AX7,AZ7,BB7,BD7)-MIN(AT7,AV7,AX7,AZ7,BB7,BD7)</f>
        <v>404.04040404040404</v>
      </c>
      <c r="BH7" s="21">
        <f>BG7+BF7</f>
        <v>404.04040404040404</v>
      </c>
    </row>
    <row r="8" spans="1:60" s="19" customFormat="1" x14ac:dyDescent="0.25">
      <c r="B8" s="7"/>
      <c r="C8" s="7"/>
      <c r="D8" s="7"/>
      <c r="E8" s="7"/>
      <c r="F8" s="21">
        <f t="shared" ref="F8:F9" si="0">IF(E8="",0,IF(E8&lt;$D$2,0,IF(E8&lt;=$F$2,($H$2*(E8-$D$2)))))</f>
        <v>0</v>
      </c>
      <c r="G8" s="7"/>
      <c r="H8" s="21">
        <f t="shared" ref="H8:H9" si="1">IF(G8="",0,IF(G8&lt;$D$2,0,IF(G8&lt;=$F$2,($H$2*(G8-$D$2)))))</f>
        <v>0</v>
      </c>
      <c r="I8" s="7"/>
      <c r="J8" s="21">
        <f t="shared" ref="J8:J9" si="2">IF(I8="",0,IF(I8&lt;$D$2,0,IF(I8&lt;=$F$2,($H$2*(I8-$D$2)))))</f>
        <v>0</v>
      </c>
      <c r="K8" s="7"/>
      <c r="L8" s="21">
        <f t="shared" ref="L8:L9" si="3">IF(K8="",0,IF(K8&lt;$D$2,0,IF(K8&lt;=$F$2,($H$2*(K8-$D$2)))))</f>
        <v>0</v>
      </c>
      <c r="M8" s="7"/>
      <c r="N8" s="21">
        <f t="shared" ref="N8:N9" si="4">IF(M8="",0,IF(M8&lt;$D$2,0,IF(M8&lt;=$F$2,($H$2*(M8-$D$2)))))</f>
        <v>0</v>
      </c>
      <c r="O8" s="7"/>
      <c r="P8" s="21">
        <f t="shared" ref="P8:P9" si="5">IF(O8="",0,IF(O8&lt;$D$2,0,IF(O8&lt;=$F$2,($H$2*(O8-$D$2)))))</f>
        <v>0</v>
      </c>
      <c r="Q8" s="7"/>
      <c r="R8" s="21">
        <f t="shared" ref="R8:R9" si="6">IF(Q8="",0,IF(Q8&lt;$D$2,0,IF(Q8&lt;=$F$2,($H$2*(Q8-$D$2)))))</f>
        <v>0</v>
      </c>
      <c r="S8" s="21">
        <f t="shared" ref="S8:S9" si="7">SUM(F8,H8,J8,L8,N8,P8)-MIN(F8,H8,L8,N8,P8)</f>
        <v>0</v>
      </c>
      <c r="T8" s="21">
        <f t="shared" ref="T8:T9" si="8">S8+R8</f>
        <v>0</v>
      </c>
      <c r="U8" s="4"/>
      <c r="V8" s="7" t="s">
        <v>294</v>
      </c>
      <c r="W8" s="7" t="s">
        <v>65</v>
      </c>
      <c r="X8" s="7" t="s">
        <v>17</v>
      </c>
      <c r="Y8" s="7"/>
      <c r="Z8" s="21">
        <f>IF(Y8="",0,IF(Y8&lt;$D$2,0,IF(Y8&lt;=$F$2,($H$2*(Y8-$X$2)))))</f>
        <v>0</v>
      </c>
      <c r="AA8" s="7"/>
      <c r="AB8" s="21">
        <f>IF(AA8="",0,IF(AA8&lt;$D$2,0,IF(AA8&lt;=$F$2,($H$2*(AA8-$X$2)))))</f>
        <v>0</v>
      </c>
      <c r="AC8" s="7">
        <v>60</v>
      </c>
      <c r="AD8" s="21">
        <f>IF(AC8="",0,IF(AC8&lt;$D$2,0,IF(AC8&lt;=$F$2,($H$2*(AC8-$X$2)))))</f>
        <v>0</v>
      </c>
      <c r="AE8" s="7"/>
      <c r="AF8" s="21">
        <f>IF(AE8="",0,IF(AE8&lt;$D$2,0,IF(AE8&lt;=$F$2,($H$2*(AE8-$X$2)))))</f>
        <v>0</v>
      </c>
      <c r="AG8" s="7"/>
      <c r="AH8" s="21">
        <f>IF(AG8="",0,IF(AG8&lt;$D$2,0,IF(AG8&lt;=$F$2,($H$2*(AG8-$X$2)))))</f>
        <v>0</v>
      </c>
      <c r="AI8" s="7"/>
      <c r="AJ8" s="21">
        <f>IF(AI8="",0,IF(AI8&lt;$D$2,0,IF(AI8&lt;=$F$2,($H$2*(AI8-$X$2)))))</f>
        <v>0</v>
      </c>
      <c r="AK8" s="7"/>
      <c r="AL8" s="21">
        <f>IF(AK8="",0,IF(AK8&lt;$D$2,0,IF(AK8&lt;=$F$2,($H$2*(AK8-$X$2)))))</f>
        <v>0</v>
      </c>
      <c r="AM8" s="21">
        <f>SUM(Z8,AB8,AD8,AF8,AH8,AJ8)-MIN(Z8,AB8,AD8,AF8,AH8,AJ8)</f>
        <v>0</v>
      </c>
      <c r="AN8" s="21">
        <f>AM8+AL8</f>
        <v>0</v>
      </c>
      <c r="AO8" s="4"/>
      <c r="AP8" s="7" t="s">
        <v>70</v>
      </c>
      <c r="AQ8" s="7" t="s">
        <v>71</v>
      </c>
      <c r="AR8" s="7" t="s">
        <v>17</v>
      </c>
      <c r="AS8" s="7"/>
      <c r="AT8" s="21">
        <f>IF(AS8="",0,IF(AS8&lt;$D$2,0,IF(AS8&lt;=$F$2,($H$2*(AS8-$AR$2)))))</f>
        <v>0</v>
      </c>
      <c r="AU8" s="7"/>
      <c r="AV8" s="21">
        <f>IF(AU8="",0,IF(AU8&lt;$D$2,0,IF(AU8&lt;=$F$2,($H$2*(AU8-$AR$2)))))</f>
        <v>0</v>
      </c>
      <c r="AW8" s="7">
        <v>110</v>
      </c>
      <c r="AX8" s="21">
        <f>IF(AW8="",0,IF(AW8&lt;$D$2,0,IF(AW8&lt;=$F$2,($H$2*(AW8-$AR$2)))))</f>
        <v>101.01010101010101</v>
      </c>
      <c r="AY8" s="7"/>
      <c r="AZ8" s="21">
        <f>IF(AY8="",0,IF(AY8&lt;$D$2,0,IF(AY8&lt;=$F$2,($H$2*(AY8-$AR$2)))))</f>
        <v>0</v>
      </c>
      <c r="BA8" s="7">
        <v>105</v>
      </c>
      <c r="BB8" s="21">
        <f>IF(BA8="",0,IF(BA8&lt;$D$2,0,IF(BA8&lt;=$F$2,($H$2*(BA8-$AR$2)))))</f>
        <v>90.909090909090921</v>
      </c>
      <c r="BC8" s="7"/>
      <c r="BD8" s="21">
        <f>IF(BC8="",0,IF(BC8&lt;$D$2,0,IF(BC8&lt;=$F$2,($H$2*(BC8-$AR$2)))))</f>
        <v>0</v>
      </c>
      <c r="BE8" s="7"/>
      <c r="BF8" s="21">
        <f>IF(BE8="",0,IF(BE8&lt;$D$2,0,IF(BE8&lt;=$F$2,($H$2*(BE8-$AR$2)))))</f>
        <v>0</v>
      </c>
      <c r="BG8" s="21">
        <f>SUM(AT8,AV8,AX8,AZ8,BB8,BD8)-MIN(AT8,AV8,AX8,AZ8,BB8,BD8)</f>
        <v>191.91919191919192</v>
      </c>
      <c r="BH8" s="21">
        <f>BG8+BF8</f>
        <v>191.91919191919192</v>
      </c>
    </row>
    <row r="9" spans="1:60" s="19" customFormat="1" x14ac:dyDescent="0.25">
      <c r="B9" s="7"/>
      <c r="C9" s="7"/>
      <c r="D9" s="7"/>
      <c r="E9" s="7"/>
      <c r="F9" s="21">
        <f t="shared" si="0"/>
        <v>0</v>
      </c>
      <c r="G9" s="7"/>
      <c r="H9" s="21">
        <f t="shared" si="1"/>
        <v>0</v>
      </c>
      <c r="I9" s="7"/>
      <c r="J9" s="21">
        <f t="shared" si="2"/>
        <v>0</v>
      </c>
      <c r="K9" s="7"/>
      <c r="L9" s="21">
        <f t="shared" si="3"/>
        <v>0</v>
      </c>
      <c r="M9" s="7"/>
      <c r="N9" s="21">
        <f t="shared" si="4"/>
        <v>0</v>
      </c>
      <c r="O9" s="7"/>
      <c r="P9" s="21">
        <f t="shared" si="5"/>
        <v>0</v>
      </c>
      <c r="Q9" s="7"/>
      <c r="R9" s="21">
        <f t="shared" si="6"/>
        <v>0</v>
      </c>
      <c r="S9" s="21">
        <f t="shared" si="7"/>
        <v>0</v>
      </c>
      <c r="T9" s="21">
        <f t="shared" si="8"/>
        <v>0</v>
      </c>
      <c r="U9" s="4"/>
      <c r="V9" s="7"/>
      <c r="W9" s="7"/>
      <c r="X9" s="7"/>
      <c r="Y9" s="7"/>
      <c r="Z9" s="21">
        <f t="shared" ref="Z9:Z11" si="9">IF(Y9="",0,IF(Y9&lt;$D$2,0,IF(Y9&lt;=$F$2,($H$2*(Y9-$X$2)))))</f>
        <v>0</v>
      </c>
      <c r="AA9" s="7"/>
      <c r="AB9" s="21">
        <f t="shared" ref="AB9:AB11" si="10">IF(AA9="",0,IF(AA9&lt;$D$2,0,IF(AA9&lt;=$F$2,($H$2*(AA9-$X$2)))))</f>
        <v>0</v>
      </c>
      <c r="AC9" s="7"/>
      <c r="AD9" s="21">
        <f t="shared" ref="AD9:AD11" si="11">IF(AC9="",0,IF(AC9&lt;$D$2,0,IF(AC9&lt;=$F$2,($H$2*(AC9-$X$2)))))</f>
        <v>0</v>
      </c>
      <c r="AE9" s="7"/>
      <c r="AF9" s="21">
        <f t="shared" ref="AF9:AF11" si="12">IF(AE9="",0,IF(AE9&lt;$D$2,0,IF(AE9&lt;=$F$2,($H$2*(AE9-$X$2)))))</f>
        <v>0</v>
      </c>
      <c r="AG9" s="7"/>
      <c r="AH9" s="21">
        <f t="shared" ref="AH9:AH11" si="13">IF(AG9="",0,IF(AG9&lt;$D$2,0,IF(AG9&lt;=$F$2,($H$2*(AG9-$X$2)))))</f>
        <v>0</v>
      </c>
      <c r="AI9" s="7"/>
      <c r="AJ9" s="21">
        <f t="shared" ref="AJ9:AJ11" si="14">IF(AI9="",0,IF(AI9&lt;$D$2,0,IF(AI9&lt;=$F$2,($H$2*(AI9-$X$2)))))</f>
        <v>0</v>
      </c>
      <c r="AK9" s="7"/>
      <c r="AL9" s="21">
        <f t="shared" ref="AL9:AL11" si="15">IF(AK9="",0,IF(AK9&lt;$D$2,0,IF(AK9&lt;=$F$2,($H$2*(AK9-$X$2)))))</f>
        <v>0</v>
      </c>
      <c r="AM9" s="21">
        <f t="shared" ref="AM9:AM11" si="16">SUM(Z9,AB9,AD9,AF9,AH9,AJ9)-MIN(Z9,AB9,AD9,AF9,AH9,AJ9)</f>
        <v>0</v>
      </c>
      <c r="AN9" s="21">
        <f t="shared" ref="AN9:AN11" si="17">AM9+AL9</f>
        <v>0</v>
      </c>
      <c r="AO9" s="4"/>
      <c r="AP9" s="49" t="s">
        <v>271</v>
      </c>
      <c r="AQ9" s="49" t="s">
        <v>295</v>
      </c>
      <c r="AR9" s="49" t="s">
        <v>17</v>
      </c>
      <c r="AS9" s="7"/>
      <c r="AT9" s="21">
        <f>IF(AS9="",0,IF(AS9&lt;$D$2,0,IF(AS9&lt;=$F$2,($H$2*(AS9-$AR$2)))))</f>
        <v>0</v>
      </c>
      <c r="AU9" s="7"/>
      <c r="AV9" s="21">
        <f>IF(AU9="",0,IF(AU9&lt;$D$2,0,IF(AU9&lt;=$F$2,($H$2*(AU9-$AR$2)))))</f>
        <v>0</v>
      </c>
      <c r="AW9" s="49">
        <v>105</v>
      </c>
      <c r="AX9" s="21">
        <f>IF(AW9="",0,IF(AW9&lt;$D$2,0,IF(AW9&lt;=$F$2,($H$2*(AW9-$AR$2)))))</f>
        <v>90.909090909090921</v>
      </c>
      <c r="AY9" s="7"/>
      <c r="AZ9" s="21">
        <f>IF(AY9="",0,IF(AY9&lt;$D$2,0,IF(AY9&lt;=$F$2,($H$2*(AY9-$AR$2)))))</f>
        <v>0</v>
      </c>
      <c r="BA9" s="7">
        <v>105</v>
      </c>
      <c r="BB9" s="21">
        <f>IF(BA9="",0,IF(BA9&lt;$D$2,0,IF(BA9&lt;=$F$2,($H$2*(BA9-$AR$2)))))</f>
        <v>90.909090909090921</v>
      </c>
      <c r="BC9" s="7"/>
      <c r="BD9" s="21">
        <f>IF(BC9="",0,IF(BC9&lt;$D$2,0,IF(BC9&lt;=$F$2,($H$2*(BC9-$AR$2)))))</f>
        <v>0</v>
      </c>
      <c r="BE9" s="7"/>
      <c r="BF9" s="21">
        <f>IF(BE9="",0,IF(BE9&lt;$D$2,0,IF(BE9&lt;=$F$2,($H$2*(BE9-$AR$2)))))</f>
        <v>0</v>
      </c>
      <c r="BG9" s="21">
        <f>SUM(AT9,AV9,AX9,AZ9,BB9,BD9)-MIN(AT9,AV9,AX9,AZ9,BB9,BD9)</f>
        <v>181.81818181818184</v>
      </c>
      <c r="BH9" s="21">
        <f>BG9+BF9</f>
        <v>181.81818181818184</v>
      </c>
    </row>
    <row r="10" spans="1:60" s="19" customFormat="1" x14ac:dyDescent="0.25">
      <c r="V10" s="7"/>
      <c r="W10" s="7"/>
      <c r="X10" s="7"/>
      <c r="Y10" s="7"/>
      <c r="Z10" s="21">
        <f t="shared" si="9"/>
        <v>0</v>
      </c>
      <c r="AA10" s="7"/>
      <c r="AB10" s="21">
        <f t="shared" si="10"/>
        <v>0</v>
      </c>
      <c r="AC10" s="7"/>
      <c r="AD10" s="21">
        <f t="shared" si="11"/>
        <v>0</v>
      </c>
      <c r="AE10" s="7"/>
      <c r="AF10" s="21">
        <f t="shared" si="12"/>
        <v>0</v>
      </c>
      <c r="AG10" s="7"/>
      <c r="AH10" s="21">
        <f t="shared" si="13"/>
        <v>0</v>
      </c>
      <c r="AI10" s="7"/>
      <c r="AJ10" s="21">
        <f t="shared" si="14"/>
        <v>0</v>
      </c>
      <c r="AK10" s="7"/>
      <c r="AL10" s="21">
        <f t="shared" si="15"/>
        <v>0</v>
      </c>
      <c r="AM10" s="21">
        <f t="shared" si="16"/>
        <v>0</v>
      </c>
      <c r="AN10" s="21">
        <f t="shared" si="17"/>
        <v>0</v>
      </c>
      <c r="AP10" s="7" t="s">
        <v>66</v>
      </c>
      <c r="AQ10" s="7" t="s">
        <v>274</v>
      </c>
      <c r="AR10" s="7" t="s">
        <v>17</v>
      </c>
      <c r="AS10" s="7"/>
      <c r="AT10" s="21">
        <f>IF(AS10="",0,IF(AS10&lt;$D$2,0,IF(AS10&lt;=$F$2,($H$2*(AS10-$AR$2)))))</f>
        <v>0</v>
      </c>
      <c r="AU10" s="7"/>
      <c r="AV10" s="21">
        <f>IF(AU10="",0,IF(AU10&lt;$D$2,0,IF(AU10&lt;=$F$2,($H$2*(AU10-$AR$2)))))</f>
        <v>0</v>
      </c>
      <c r="AW10" s="7">
        <v>110</v>
      </c>
      <c r="AX10" s="21">
        <f>IF(AW10="",0,IF(AW10&lt;$D$2,0,IF(AW10&lt;=$F$2,($H$2*(AW10-$AR$2)))))</f>
        <v>101.01010101010101</v>
      </c>
      <c r="AY10" s="7"/>
      <c r="AZ10" s="21">
        <f>IF(AY10="",0,IF(AY10&lt;$D$2,0,IF(AY10&lt;=$F$2,($H$2*(AY10-$AR$2)))))</f>
        <v>0</v>
      </c>
      <c r="BA10" s="7"/>
      <c r="BB10" s="21">
        <f>IF(BA10="",0,IF(BA10&lt;$D$2,0,IF(BA10&lt;=$F$2,($H$2*(BA10-$AR$2)))))</f>
        <v>0</v>
      </c>
      <c r="BC10" s="7"/>
      <c r="BD10" s="21">
        <f>IF(BC10="",0,IF(BC10&lt;$D$2,0,IF(BC10&lt;=$F$2,($H$2*(BC10-$AR$2)))))</f>
        <v>0</v>
      </c>
      <c r="BE10" s="7"/>
      <c r="BF10" s="21">
        <f>IF(BE10="",0,IF(BE10&lt;$D$2,0,IF(BE10&lt;=$F$2,($H$2*(BE10-$AR$2)))))</f>
        <v>0</v>
      </c>
      <c r="BG10" s="21">
        <f>SUM(AT10,AV10,AX10,AZ10,BB10,BD10)-MIN(AT10,AV10,AX10,AZ10,BB10,BD10)</f>
        <v>101.01010101010101</v>
      </c>
      <c r="BH10" s="21">
        <f>BG10+BF10</f>
        <v>101.01010101010101</v>
      </c>
    </row>
    <row r="11" spans="1:60" s="19" customFormat="1" x14ac:dyDescent="0.25">
      <c r="V11" s="7"/>
      <c r="W11" s="7"/>
      <c r="X11" s="7"/>
      <c r="Y11" s="7"/>
      <c r="Z11" s="21">
        <f t="shared" si="9"/>
        <v>0</v>
      </c>
      <c r="AA11" s="7"/>
      <c r="AB11" s="21">
        <f t="shared" si="10"/>
        <v>0</v>
      </c>
      <c r="AC11" s="7"/>
      <c r="AD11" s="21">
        <f t="shared" si="11"/>
        <v>0</v>
      </c>
      <c r="AE11" s="7"/>
      <c r="AF11" s="21">
        <f t="shared" si="12"/>
        <v>0</v>
      </c>
      <c r="AG11" s="7"/>
      <c r="AH11" s="21">
        <f t="shared" si="13"/>
        <v>0</v>
      </c>
      <c r="AI11" s="7"/>
      <c r="AJ11" s="21">
        <f t="shared" si="14"/>
        <v>0</v>
      </c>
      <c r="AK11" s="7"/>
      <c r="AL11" s="21">
        <f t="shared" si="15"/>
        <v>0</v>
      </c>
      <c r="AM11" s="21">
        <f t="shared" si="16"/>
        <v>0</v>
      </c>
      <c r="AN11" s="21">
        <f t="shared" si="17"/>
        <v>0</v>
      </c>
      <c r="AP11" s="49" t="s">
        <v>97</v>
      </c>
      <c r="AQ11" s="49" t="s">
        <v>275</v>
      </c>
      <c r="AR11" s="49" t="s">
        <v>17</v>
      </c>
      <c r="AS11" s="7"/>
      <c r="AT11" s="21">
        <f>IF(AS11="",0,IF(AS11&lt;$D$2,0,IF(AS11&lt;=$F$2,($H$2*(AS11-$AR$2)))))</f>
        <v>0</v>
      </c>
      <c r="AU11" s="7"/>
      <c r="AV11" s="21">
        <f>IF(AU11="",0,IF(AU11&lt;$D$2,0,IF(AU11&lt;=$F$2,($H$2*(AU11-$AR$2)))))</f>
        <v>0</v>
      </c>
      <c r="AW11" s="49">
        <v>95</v>
      </c>
      <c r="AX11" s="21">
        <f>IF(AW11="",0,IF(AW11&lt;$D$2,0,IF(AW11&lt;=$F$2,($H$2*(AW11-$AR$2)))))</f>
        <v>70.707070707070713</v>
      </c>
      <c r="AY11" s="7"/>
      <c r="AZ11" s="21">
        <f>IF(AY11="",0,IF(AY11&lt;$D$2,0,IF(AY11&lt;=$F$2,($H$2*(AY11-$AR$2)))))</f>
        <v>0</v>
      </c>
      <c r="BA11" s="7"/>
      <c r="BB11" s="21">
        <f>IF(BA11="",0,IF(BA11&lt;$D$2,0,IF(BA11&lt;=$F$2,($H$2*(BA11-$AR$2)))))</f>
        <v>0</v>
      </c>
      <c r="BC11" s="7"/>
      <c r="BD11" s="21">
        <f>IF(BC11="",0,IF(BC11&lt;$D$2,0,IF(BC11&lt;=$F$2,($H$2*(BC11-$AR$2)))))</f>
        <v>0</v>
      </c>
      <c r="BE11" s="7"/>
      <c r="BF11" s="21">
        <f>IF(BE11="",0,IF(BE11&lt;$D$2,0,IF(BE11&lt;=$F$2,($H$2*(BE11-$AR$2)))))</f>
        <v>0</v>
      </c>
      <c r="BG11" s="21">
        <f>SUM(AT11,AV11,AX11,AZ11,BB11,BD11)-MIN(AT11,AV11,AX11,AZ11,BB11,BD11)</f>
        <v>70.707070707070713</v>
      </c>
      <c r="BH11" s="21">
        <f>BG11+BF11</f>
        <v>70.707070707070713</v>
      </c>
    </row>
    <row r="12" spans="1:60" s="19" customFormat="1" x14ac:dyDescent="0.25">
      <c r="AP12" s="7"/>
      <c r="AQ12" s="7"/>
      <c r="AR12" s="7"/>
      <c r="AS12" s="7"/>
      <c r="AT12" s="21">
        <f t="shared" ref="AT7:AT13" si="18">IF(AS12="",0,IF(AS12&lt;$D$2,0,IF(AS12&lt;=$F$2,($H$2*(AS12-$AR$2)))))</f>
        <v>0</v>
      </c>
      <c r="AU12" s="7"/>
      <c r="AV12" s="21">
        <f t="shared" ref="AV7:AV13" si="19">IF(AU12="",0,IF(AU12&lt;$D$2,0,IF(AU12&lt;=$F$2,($H$2*(AU12-$AR$2)))))</f>
        <v>0</v>
      </c>
      <c r="AW12" s="7"/>
      <c r="AX12" s="21">
        <f t="shared" ref="AX7:AX13" si="20">IF(AW12="",0,IF(AW12&lt;$D$2,0,IF(AW12&lt;=$F$2,($H$2*(AW12-$AR$2)))))</f>
        <v>0</v>
      </c>
      <c r="AY12" s="7"/>
      <c r="AZ12" s="21">
        <f t="shared" ref="AZ7:AZ13" si="21">IF(AY12="",0,IF(AY12&lt;$D$2,0,IF(AY12&lt;=$F$2,($H$2*(AY12-$AR$2)))))</f>
        <v>0</v>
      </c>
      <c r="BA12" s="7"/>
      <c r="BB12" s="21">
        <f t="shared" ref="BB7:BB13" si="22">IF(BA12="",0,IF(BA12&lt;$D$2,0,IF(BA12&lt;=$F$2,($H$2*(BA12-$AR$2)))))</f>
        <v>0</v>
      </c>
      <c r="BC12" s="7"/>
      <c r="BD12" s="21">
        <f t="shared" ref="BD7:BD13" si="23">IF(BC12="",0,IF(BC12&lt;$D$2,0,IF(BC12&lt;=$F$2,($H$2*(BC12-$AR$2)))))</f>
        <v>0</v>
      </c>
      <c r="BE12" s="7"/>
      <c r="BF12" s="21">
        <f t="shared" ref="BF7:BF13" si="24">IF(BE12="",0,IF(BE12&lt;$D$2,0,IF(BE12&lt;=$F$2,($H$2*(BE12-$AR$2)))))</f>
        <v>0</v>
      </c>
      <c r="BG12" s="21">
        <f t="shared" ref="BG7:BG13" si="25">SUM(AT12,AV12,AX12,AZ12,BB12,BD12)-MIN(AT12,AV12,AX12,AZ12,BB12,BD12)</f>
        <v>0</v>
      </c>
      <c r="BH12" s="21">
        <f t="shared" ref="BH7:BH13" si="26">BG12+BF12</f>
        <v>0</v>
      </c>
    </row>
    <row r="13" spans="1:60" s="19" customFormat="1" x14ac:dyDescent="0.25">
      <c r="AP13" s="7"/>
      <c r="AQ13" s="7"/>
      <c r="AR13" s="7"/>
      <c r="AS13" s="7"/>
      <c r="AT13" s="21">
        <f t="shared" si="18"/>
        <v>0</v>
      </c>
      <c r="AU13" s="7"/>
      <c r="AV13" s="21">
        <f t="shared" si="19"/>
        <v>0</v>
      </c>
      <c r="AW13" s="7"/>
      <c r="AX13" s="21">
        <f t="shared" si="20"/>
        <v>0</v>
      </c>
      <c r="AY13" s="7"/>
      <c r="AZ13" s="21">
        <f t="shared" si="21"/>
        <v>0</v>
      </c>
      <c r="BA13" s="7"/>
      <c r="BB13" s="21">
        <f t="shared" si="22"/>
        <v>0</v>
      </c>
      <c r="BC13" s="7"/>
      <c r="BD13" s="21">
        <f t="shared" si="23"/>
        <v>0</v>
      </c>
      <c r="BE13" s="7"/>
      <c r="BF13" s="21">
        <f t="shared" si="24"/>
        <v>0</v>
      </c>
      <c r="BG13" s="21">
        <f t="shared" si="25"/>
        <v>0</v>
      </c>
      <c r="BH13" s="21">
        <f t="shared" si="26"/>
        <v>0</v>
      </c>
    </row>
  </sheetData>
  <sortState xmlns:xlrd2="http://schemas.microsoft.com/office/spreadsheetml/2017/richdata2" ref="AP7:BH11">
    <sortCondition descending="1" ref="BG7:BG11"/>
  </sortState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workbookViewId="0">
      <selection activeCell="A3" sqref="A3"/>
    </sheetView>
  </sheetViews>
  <sheetFormatPr defaultRowHeight="15" x14ac:dyDescent="0.25"/>
  <cols>
    <col min="2" max="2" width="11.570312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B4" t="s">
        <v>2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1:13" x14ac:dyDescent="0.25">
      <c r="G5" t="s">
        <v>35</v>
      </c>
      <c r="H5" t="s">
        <v>90</v>
      </c>
      <c r="I5" t="s">
        <v>36</v>
      </c>
      <c r="J5" t="s">
        <v>37</v>
      </c>
      <c r="K5" t="s">
        <v>38</v>
      </c>
      <c r="L5" t="s">
        <v>40</v>
      </c>
      <c r="M5" t="s">
        <v>380</v>
      </c>
    </row>
    <row r="6" spans="1:13" x14ac:dyDescent="0.25">
      <c r="B6" t="s">
        <v>88</v>
      </c>
      <c r="C6">
        <v>2007</v>
      </c>
      <c r="D6" t="s">
        <v>18</v>
      </c>
      <c r="E6" t="s">
        <v>89</v>
      </c>
      <c r="F6" t="s">
        <v>28</v>
      </c>
      <c r="G6">
        <v>540</v>
      </c>
    </row>
    <row r="7" spans="1:13" s="2" customFormat="1" x14ac:dyDescent="0.25"/>
    <row r="8" spans="1:13" x14ac:dyDescent="0.25">
      <c r="B8" t="s">
        <v>88</v>
      </c>
      <c r="C8">
        <v>2008</v>
      </c>
      <c r="D8" t="s">
        <v>56</v>
      </c>
      <c r="E8" t="s">
        <v>59</v>
      </c>
      <c r="F8" t="s">
        <v>28</v>
      </c>
      <c r="G8">
        <v>665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2"/>
  <sheetViews>
    <sheetView workbookViewId="0">
      <selection activeCell="A3" sqref="A3"/>
    </sheetView>
  </sheetViews>
  <sheetFormatPr defaultRowHeight="15" x14ac:dyDescent="0.25"/>
  <cols>
    <col min="1" max="1" width="11.140625" customWidth="1"/>
    <col min="2" max="2" width="11" customWidth="1"/>
    <col min="3" max="3" width="11.85546875" bestFit="1" customWidth="1"/>
    <col min="4" max="4" width="13" customWidth="1"/>
    <col min="5" max="5" width="9" bestFit="1" customWidth="1"/>
    <col min="6" max="6" width="5" bestFit="1" customWidth="1"/>
    <col min="7" max="7" width="6.28515625" bestFit="1" customWidth="1"/>
    <col min="8" max="8" width="6.5703125" bestFit="1" customWidth="1"/>
    <col min="9" max="9" width="6.28515625" style="19" bestFit="1" customWidth="1"/>
    <col min="10" max="10" width="3.85546875" bestFit="1" customWidth="1"/>
    <col min="11" max="11" width="6.28515625" style="19" bestFit="1" customWidth="1"/>
    <col min="12" max="12" width="3.85546875" bestFit="1" customWidth="1"/>
    <col min="13" max="13" width="6.28515625" style="19" bestFit="1" customWidth="1"/>
    <col min="14" max="14" width="3.85546875" bestFit="1" customWidth="1"/>
    <col min="15" max="15" width="6.28515625" style="19" bestFit="1" customWidth="1"/>
    <col min="16" max="16" width="3.85546875" bestFit="1" customWidth="1"/>
    <col min="17" max="17" width="6.28515625" style="19" bestFit="1" customWidth="1"/>
    <col min="18" max="18" width="3.85546875" bestFit="1" customWidth="1"/>
    <col min="19" max="19" width="5.140625" style="19" bestFit="1" customWidth="1"/>
    <col min="20" max="20" width="5.28515625" bestFit="1" customWidth="1"/>
    <col min="22" max="22" width="11.42578125" customWidth="1"/>
    <col min="23" max="23" width="14.42578125" bestFit="1" customWidth="1"/>
    <col min="24" max="24" width="11.85546875" bestFit="1" customWidth="1"/>
    <col min="25" max="25" width="9" bestFit="1" customWidth="1"/>
    <col min="26" max="26" width="5" bestFit="1" customWidth="1"/>
    <col min="27" max="27" width="6.28515625" bestFit="1" customWidth="1"/>
    <col min="28" max="28" width="6.5703125" bestFit="1" customWidth="1"/>
    <col min="29" max="29" width="6.28515625" bestFit="1" customWidth="1"/>
    <col min="30" max="30" width="3.85546875" bestFit="1" customWidth="1"/>
    <col min="31" max="31" width="6.28515625" bestFit="1" customWidth="1"/>
    <col min="32" max="32" width="3.85546875" bestFit="1" customWidth="1"/>
    <col min="33" max="33" width="6.28515625" bestFit="1" customWidth="1"/>
    <col min="34" max="34" width="3.85546875" bestFit="1" customWidth="1"/>
    <col min="35" max="35" width="6.28515625" bestFit="1" customWidth="1"/>
    <col min="36" max="36" width="3.85546875" bestFit="1" customWidth="1"/>
    <col min="37" max="37" width="6.28515625" bestFit="1" customWidth="1"/>
    <col min="38" max="38" width="3.85546875" bestFit="1" customWidth="1"/>
    <col min="39" max="39" width="5.140625" bestFit="1" customWidth="1"/>
    <col min="40" max="40" width="5.28515625" bestFit="1" customWidth="1"/>
    <col min="42" max="42" width="11" bestFit="1" customWidth="1"/>
    <col min="43" max="43" width="12.28515625" bestFit="1" customWidth="1"/>
    <col min="44" max="44" width="12.85546875" bestFit="1" customWidth="1"/>
    <col min="45" max="45" width="9" bestFit="1" customWidth="1"/>
    <col min="46" max="46" width="4" bestFit="1" customWidth="1"/>
    <col min="47" max="47" width="6.28515625" bestFit="1" customWidth="1"/>
    <col min="48" max="48" width="6.5703125" bestFit="1" customWidth="1"/>
    <col min="49" max="49" width="6.28515625" bestFit="1" customWidth="1"/>
    <col min="50" max="50" width="3.85546875" bestFit="1" customWidth="1"/>
    <col min="51" max="51" width="6.28515625" bestFit="1" customWidth="1"/>
    <col min="52" max="52" width="3.85546875" bestFit="1" customWidth="1"/>
    <col min="53" max="53" width="6.28515625" bestFit="1" customWidth="1"/>
    <col min="54" max="54" width="3.85546875" bestFit="1" customWidth="1"/>
    <col min="55" max="55" width="6.28515625" bestFit="1" customWidth="1"/>
    <col min="56" max="56" width="3.85546875" bestFit="1" customWidth="1"/>
    <col min="57" max="57" width="6.285156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0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s="19" customFormat="1" x14ac:dyDescent="0.25">
      <c r="A2" s="61" t="s">
        <v>240</v>
      </c>
      <c r="B2" s="60"/>
      <c r="C2" s="60" t="s">
        <v>258</v>
      </c>
      <c r="D2" s="60">
        <v>10.85</v>
      </c>
      <c r="E2" s="60" t="s">
        <v>356</v>
      </c>
      <c r="F2" s="60">
        <v>6.91</v>
      </c>
      <c r="G2" s="60" t="s">
        <v>250</v>
      </c>
      <c r="H2" s="76">
        <f>200/(D2-F2)</f>
        <v>50.761421319796959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 t="s">
        <v>258</v>
      </c>
      <c r="X2" s="60">
        <v>11.37</v>
      </c>
      <c r="Y2" s="60" t="s">
        <v>356</v>
      </c>
      <c r="Z2" s="60">
        <v>7.42</v>
      </c>
      <c r="AA2" s="60" t="s">
        <v>250</v>
      </c>
      <c r="AB2" s="76">
        <f>200/(X2-Z2)</f>
        <v>50.63291139240507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 t="s">
        <v>258</v>
      </c>
      <c r="AR2" s="60">
        <v>11.54</v>
      </c>
      <c r="AS2" s="60" t="s">
        <v>356</v>
      </c>
      <c r="AT2" s="60">
        <v>7.6</v>
      </c>
      <c r="AU2" s="60" t="s">
        <v>250</v>
      </c>
      <c r="AV2" s="76">
        <f>200/(AR2-AT2)</f>
        <v>50.761421319796959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19" customFormat="1" x14ac:dyDescent="0.25"/>
    <row r="4" spans="1:60" s="19" customFormat="1" x14ac:dyDescent="0.25">
      <c r="B4" s="19" t="s">
        <v>50</v>
      </c>
      <c r="C4" s="19" t="s">
        <v>237</v>
      </c>
      <c r="D4" s="19" t="s">
        <v>244</v>
      </c>
      <c r="V4" s="19" t="s">
        <v>50</v>
      </c>
      <c r="W4" s="19" t="s">
        <v>236</v>
      </c>
      <c r="X4" s="19" t="s">
        <v>244</v>
      </c>
      <c r="AP4" s="19" t="s">
        <v>50</v>
      </c>
      <c r="AQ4" s="19" t="s">
        <v>238</v>
      </c>
      <c r="AR4" s="19" t="s">
        <v>244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F5" s="19" t="s">
        <v>241</v>
      </c>
      <c r="G5" s="19" t="s">
        <v>8</v>
      </c>
      <c r="H5" s="19" t="s">
        <v>241</v>
      </c>
      <c r="I5" s="19" t="s">
        <v>8</v>
      </c>
      <c r="J5" s="19" t="s">
        <v>241</v>
      </c>
      <c r="K5" s="19" t="s">
        <v>8</v>
      </c>
      <c r="L5" s="19" t="s">
        <v>241</v>
      </c>
      <c r="M5" s="19" t="s">
        <v>8</v>
      </c>
      <c r="N5" s="19" t="s">
        <v>241</v>
      </c>
      <c r="O5" s="19" t="s">
        <v>8</v>
      </c>
      <c r="P5" s="19" t="s">
        <v>241</v>
      </c>
      <c r="Q5" s="19" t="s">
        <v>8</v>
      </c>
      <c r="R5" s="19" t="s">
        <v>241</v>
      </c>
      <c r="S5" s="19" t="s">
        <v>259</v>
      </c>
      <c r="T5" s="19" t="s">
        <v>357</v>
      </c>
      <c r="V5" s="19" t="s">
        <v>5</v>
      </c>
      <c r="W5" s="19" t="s">
        <v>6</v>
      </c>
      <c r="X5" s="19" t="s">
        <v>7</v>
      </c>
      <c r="Y5" s="19" t="s">
        <v>8</v>
      </c>
      <c r="Z5" s="19" t="s">
        <v>241</v>
      </c>
      <c r="AA5" s="19" t="s">
        <v>8</v>
      </c>
      <c r="AB5" s="19" t="s">
        <v>241</v>
      </c>
      <c r="AC5" s="19" t="s">
        <v>8</v>
      </c>
      <c r="AD5" s="19" t="s">
        <v>241</v>
      </c>
      <c r="AE5" s="19" t="s">
        <v>8</v>
      </c>
      <c r="AF5" s="19" t="s">
        <v>241</v>
      </c>
      <c r="AG5" s="19" t="s">
        <v>8</v>
      </c>
      <c r="AH5" s="19" t="s">
        <v>241</v>
      </c>
      <c r="AI5" s="19" t="s">
        <v>8</v>
      </c>
      <c r="AJ5" s="19" t="s">
        <v>241</v>
      </c>
      <c r="AK5" s="19" t="s">
        <v>8</v>
      </c>
      <c r="AL5" s="19" t="s">
        <v>241</v>
      </c>
      <c r="AM5" s="19" t="s">
        <v>259</v>
      </c>
      <c r="AN5" s="19" t="s">
        <v>357</v>
      </c>
      <c r="AP5" s="19" t="s">
        <v>5</v>
      </c>
      <c r="AQ5" s="19" t="s">
        <v>6</v>
      </c>
      <c r="AR5" s="19" t="s">
        <v>7</v>
      </c>
      <c r="AS5" s="19" t="s">
        <v>8</v>
      </c>
      <c r="AT5" s="19" t="s">
        <v>241</v>
      </c>
      <c r="AU5" s="19" t="s">
        <v>8</v>
      </c>
      <c r="AV5" s="19" t="s">
        <v>241</v>
      </c>
      <c r="AW5" s="19" t="s">
        <v>8</v>
      </c>
      <c r="AX5" s="19" t="s">
        <v>241</v>
      </c>
      <c r="AY5" s="19" t="s">
        <v>8</v>
      </c>
      <c r="AZ5" s="19" t="s">
        <v>241</v>
      </c>
      <c r="BA5" s="19" t="s">
        <v>8</v>
      </c>
      <c r="BB5" s="19" t="s">
        <v>241</v>
      </c>
      <c r="BC5" s="19" t="s">
        <v>8</v>
      </c>
      <c r="BD5" s="19" t="s">
        <v>241</v>
      </c>
      <c r="BE5" s="19" t="s">
        <v>8</v>
      </c>
      <c r="BF5" s="19" t="s">
        <v>241</v>
      </c>
      <c r="BG5" s="19" t="s">
        <v>259</v>
      </c>
      <c r="BH5" s="19" t="s">
        <v>357</v>
      </c>
    </row>
    <row r="6" spans="1:60" s="19" customFormat="1" x14ac:dyDescent="0.25">
      <c r="E6" s="19" t="s">
        <v>251</v>
      </c>
      <c r="G6" s="19" t="s">
        <v>252</v>
      </c>
      <c r="I6" s="19" t="s">
        <v>253</v>
      </c>
      <c r="K6" s="19" t="s">
        <v>254</v>
      </c>
      <c r="M6" s="19" t="s">
        <v>255</v>
      </c>
      <c r="O6" s="19" t="s">
        <v>256</v>
      </c>
      <c r="Q6" s="19" t="s">
        <v>378</v>
      </c>
      <c r="Y6" s="19" t="s">
        <v>251</v>
      </c>
      <c r="AA6" s="19" t="s">
        <v>252</v>
      </c>
      <c r="AC6" s="19" t="s">
        <v>253</v>
      </c>
      <c r="AE6" s="19" t="s">
        <v>254</v>
      </c>
      <c r="AG6" s="19" t="s">
        <v>255</v>
      </c>
      <c r="AI6" s="19" t="s">
        <v>256</v>
      </c>
      <c r="AK6" s="19" t="s">
        <v>378</v>
      </c>
      <c r="AS6" s="19" t="s">
        <v>251</v>
      </c>
      <c r="AU6" s="19" t="s">
        <v>252</v>
      </c>
      <c r="AW6" s="19" t="s">
        <v>253</v>
      </c>
      <c r="AY6" s="19" t="s">
        <v>254</v>
      </c>
      <c r="BA6" s="19" t="s">
        <v>255</v>
      </c>
      <c r="BC6" s="19" t="s">
        <v>256</v>
      </c>
      <c r="BE6" s="19" t="s">
        <v>378</v>
      </c>
    </row>
    <row r="7" spans="1:60" s="19" customFormat="1" x14ac:dyDescent="0.25">
      <c r="B7" s="56" t="s">
        <v>150</v>
      </c>
      <c r="C7" s="56" t="s">
        <v>151</v>
      </c>
      <c r="D7" s="56" t="s">
        <v>28</v>
      </c>
      <c r="E7" s="56"/>
      <c r="F7" s="55">
        <f>IF(E7="",0,IF(E7&gt;$D$2,0,IF(E7&gt;=$F$2,($H$2*($D$2-E7)))))</f>
        <v>0</v>
      </c>
      <c r="G7" s="56">
        <v>9.74</v>
      </c>
      <c r="H7" s="55">
        <f>IF(G7="",0,IF(G7&gt;$D$2,0,IF(G7&gt;=$F$2,($H$2*($D$2-G7)))))</f>
        <v>56.345177664974592</v>
      </c>
      <c r="I7" s="56">
        <v>9.48</v>
      </c>
      <c r="J7" s="55">
        <f>IF(I7="",0,IF(I7&gt;$D$2,0,IF(I7&gt;=$F$2,($H$2*($D$2-I7)))))</f>
        <v>69.543147208121795</v>
      </c>
      <c r="K7" s="56">
        <v>9.61</v>
      </c>
      <c r="L7" s="55">
        <f>IF(K7="",0,IF(K7&gt;$D$2,0,IF(K7&gt;=$F$2,($H$2*($D$2-K7)))))</f>
        <v>62.94416243654824</v>
      </c>
      <c r="M7" s="56">
        <v>9.36</v>
      </c>
      <c r="N7" s="55">
        <f>IF(M7="",0,IF(M7&gt;$D$2,0,IF(M7&gt;=$F$2,($H$2*($D$2-M7)))))</f>
        <v>75.634517766497481</v>
      </c>
      <c r="O7" s="56"/>
      <c r="P7" s="55">
        <f>IF(O7="",0,IF(O7&gt;$D$2,0,IF(O7&gt;=$F$2,($H$2*($D$2-O7)))))</f>
        <v>0</v>
      </c>
      <c r="Q7" s="56"/>
      <c r="R7" s="55">
        <f>IF(Q7="",0,IF(Q7&gt;$D$2,0,IF(Q7&gt;=$F$2,($H$2*($D$2-Q7)))))</f>
        <v>0</v>
      </c>
      <c r="S7" s="55">
        <f>SUM(F7,H7,J7,L7,N7,P7)-MIN(F7,H7,L7,N7,P7)</f>
        <v>264.46700507614213</v>
      </c>
      <c r="T7" s="55">
        <f>S7+R7</f>
        <v>264.46700507614213</v>
      </c>
      <c r="V7" s="56" t="s">
        <v>119</v>
      </c>
      <c r="W7" s="56" t="s">
        <v>120</v>
      </c>
      <c r="X7" s="56" t="s">
        <v>55</v>
      </c>
      <c r="Y7" s="56">
        <v>11.06</v>
      </c>
      <c r="Z7" s="55">
        <f>IF(Y7="",0,IF(Y7&gt;$X$2,0,IF(Y7&gt;=$Z$2,($AB$2*($X$2-Y7)))))</f>
        <v>15.696202531645508</v>
      </c>
      <c r="AA7" s="56">
        <v>10.69</v>
      </c>
      <c r="AB7" s="55">
        <f>IF(AA7="",0,IF(AA7&gt;$X$2,0,IF(AA7&gt;=$Z$2,($AB$2*($X$2-AA7)))))</f>
        <v>34.430379746835435</v>
      </c>
      <c r="AC7" s="56">
        <v>10.26</v>
      </c>
      <c r="AD7" s="55">
        <f>IF(AC7="",0,IF(AC7&gt;$X$2,0,IF(AC7&gt;=$Z$2,($AB$2*($X$2-AC7)))))</f>
        <v>56.2025316455696</v>
      </c>
      <c r="AE7" s="56">
        <v>10.27</v>
      </c>
      <c r="AF7" s="55">
        <f>IF(AE7="",0,IF(AE7&gt;$X$2,0,IF(AE7&gt;=$Z$2,($AB$2*($X$2-AE7)))))</f>
        <v>55.696202531645561</v>
      </c>
      <c r="AG7" s="56">
        <v>9.9700000000000006</v>
      </c>
      <c r="AH7" s="55">
        <f>IF(AG7="",0,IF(AG7&gt;$X$2,0,IF(AG7&gt;=$Z$2,($AB$2*($X$2-AG7)))))</f>
        <v>70.886075949367026</v>
      </c>
      <c r="AI7" s="56"/>
      <c r="AJ7" s="55">
        <f>IF(AI7="",0,IF(AI7&gt;$X$2,0,IF(AI7&gt;=$Z$2,($AB$2*($X$2-AI7)))))</f>
        <v>0</v>
      </c>
      <c r="AK7" s="56"/>
      <c r="AL7" s="55">
        <f>IF(AK7="",0,IF(AK7&gt;$X$2,0,IF(AK7&gt;=$Z$2,($AB$2*($X$2-AK7)))))</f>
        <v>0</v>
      </c>
      <c r="AM7" s="55">
        <f>SUM(Z7,AB7,AD7,AF7,AH7,AJ7)-MIN(Z7,AB7,AD7,AF7,AH7,AJ7)</f>
        <v>232.91139240506311</v>
      </c>
      <c r="AN7" s="55">
        <f>AM7+AL7</f>
        <v>232.91139240506311</v>
      </c>
      <c r="AP7" s="56" t="s">
        <v>118</v>
      </c>
      <c r="AQ7" s="56" t="s">
        <v>178</v>
      </c>
      <c r="AR7" s="56" t="s">
        <v>28</v>
      </c>
      <c r="AS7" s="56"/>
      <c r="AT7" s="55">
        <f>IF(AS7="",0,IF(AS7&gt;$AR$2,0,IF(AS7&lt;$AR$2,($AV$2*($AR$2-AS7)))))</f>
        <v>0</v>
      </c>
      <c r="AU7" s="56">
        <v>10.36</v>
      </c>
      <c r="AV7" s="55">
        <f>IF(AU7="",0,IF(AU7&gt;$AR$2,0,IF(AU7&gt;=$AT$2,($AV$2*($AR$2-AU7)))))</f>
        <v>59.898477157360396</v>
      </c>
      <c r="AW7" s="56">
        <v>10.42</v>
      </c>
      <c r="AX7" s="55">
        <f>IF(AW7="",0,IF(AW7&gt;$AR$2,0,IF(AW7&gt;=$AT$2,($AV$2*($AR$2-AW7)))))</f>
        <v>56.852791878172553</v>
      </c>
      <c r="AY7" s="56">
        <v>10.029999999999999</v>
      </c>
      <c r="AZ7" s="55">
        <f>IF(AY7="",0,IF(AY7&gt;$AR$2,0,IF(AY7&gt;=$AT$2,($AV$2*($AR$2-AY7)))))</f>
        <v>76.649746192893403</v>
      </c>
      <c r="BA7" s="56">
        <v>9.7799999999999994</v>
      </c>
      <c r="BB7" s="55">
        <f>IF(BA7="",0,IF(BA7&gt;$AR$2,0,IF(BA7&gt;=$AT$2,($AV$2*($AR$2-BA7)))))</f>
        <v>89.34010152284263</v>
      </c>
      <c r="BC7" s="56"/>
      <c r="BD7" s="55">
        <f>IF(BC7="",0,IF(BC7&gt;$AR$2,0,IF(BC7&gt;=$AT$2,($AV$2*($AR$2-BC7)))))</f>
        <v>0</v>
      </c>
      <c r="BE7" s="56"/>
      <c r="BF7" s="55">
        <f>IF(BE7="",0,IF(BE7&gt;$AR$2,0,IF(BE7&gt;=$AT$2,($AV$2*($AR$2-BE7)))))</f>
        <v>0</v>
      </c>
      <c r="BG7" s="55">
        <f>SUM(AT7,AV7,AX7,AZ7,BB7,BD7)-MIN(AT7,AV7,AX7,AZ7,BB7,BD7)</f>
        <v>282.74111675126898</v>
      </c>
      <c r="BH7" s="55">
        <f>BG7+BF7</f>
        <v>282.74111675126898</v>
      </c>
    </row>
    <row r="8" spans="1:60" s="19" customFormat="1" x14ac:dyDescent="0.25">
      <c r="B8" s="56" t="s">
        <v>148</v>
      </c>
      <c r="C8" s="56" t="s">
        <v>149</v>
      </c>
      <c r="D8" s="56" t="s">
        <v>28</v>
      </c>
      <c r="E8" s="56"/>
      <c r="F8" s="55">
        <f>IF(E8="",0,IF(E8&gt;$D$2,0,IF(E8&gt;=$F$2,($H$2*($D$2-E8)))))</f>
        <v>0</v>
      </c>
      <c r="G8" s="56">
        <v>9.68</v>
      </c>
      <c r="H8" s="55">
        <f>IF(G8="",0,IF(G8&gt;$D$2,0,IF(G8&gt;=$F$2,($H$2*($D$2-G8)))))</f>
        <v>59.390862944162436</v>
      </c>
      <c r="I8" s="56">
        <v>9.6300000000000008</v>
      </c>
      <c r="J8" s="55">
        <f>IF(I8="",0,IF(I8&gt;$D$2,0,IF(I8&gt;=$F$2,($H$2*($D$2-I8)))))</f>
        <v>61.928934010152233</v>
      </c>
      <c r="K8" s="56">
        <v>9.57</v>
      </c>
      <c r="L8" s="55">
        <f>IF(K8="",0,IF(K8&gt;$D$2,0,IF(K8&gt;=$F$2,($H$2*($D$2-K8)))))</f>
        <v>64.974619289340069</v>
      </c>
      <c r="M8" s="56">
        <v>9.75</v>
      </c>
      <c r="N8" s="55">
        <f>IF(M8="",0,IF(M8&gt;$D$2,0,IF(M8&gt;=$F$2,($H$2*($D$2-M8)))))</f>
        <v>55.837563451776639</v>
      </c>
      <c r="O8" s="56"/>
      <c r="P8" s="55">
        <f>IF(O8="",0,IF(O8&gt;$D$2,0,IF(O8&gt;=$F$2,($H$2*($D$2-O8)))))</f>
        <v>0</v>
      </c>
      <c r="Q8" s="56"/>
      <c r="R8" s="55">
        <f>IF(Q8="",0,IF(Q8&gt;$D$2,0,IF(Q8&gt;=$F$2,($H$2*($D$2-Q8)))))</f>
        <v>0</v>
      </c>
      <c r="S8" s="55">
        <f>SUM(F8,H8,J8,L8,N8,P8)-MIN(F8,H8,L8,N8,P8)</f>
        <v>242.13197969543137</v>
      </c>
      <c r="T8" s="55">
        <f>S8+R8</f>
        <v>242.13197969543137</v>
      </c>
      <c r="V8" s="56" t="s">
        <v>167</v>
      </c>
      <c r="W8" s="56" t="s">
        <v>168</v>
      </c>
      <c r="X8" s="56" t="s">
        <v>28</v>
      </c>
      <c r="Y8" s="56"/>
      <c r="Z8" s="55">
        <f>IF(Y8="",0,IF(Y8&gt;$X$2,0,IF(Y8&gt;=$Z$2,($AB$2*($X$2-Y8)))))</f>
        <v>0</v>
      </c>
      <c r="AA8" s="56">
        <v>10.84</v>
      </c>
      <c r="AB8" s="55">
        <f>IF(AA8="",0,IF(AA8&gt;$X$2,0,IF(AA8&gt;=$Z$2,($AB$2*($X$2-AA8)))))</f>
        <v>26.835443037974656</v>
      </c>
      <c r="AC8" s="56">
        <v>10.16</v>
      </c>
      <c r="AD8" s="55">
        <f>IF(AC8="",0,IF(AC8&gt;$X$2,0,IF(AC8&gt;=$Z$2,($AB$2*($X$2-AC8)))))</f>
        <v>61.265822784810091</v>
      </c>
      <c r="AE8" s="56">
        <v>9.98</v>
      </c>
      <c r="AF8" s="55">
        <f>IF(AE8="",0,IF(AE8&gt;$X$2,0,IF(AE8&gt;=$Z$2,($AB$2*($X$2-AE8)))))</f>
        <v>70.379746835442987</v>
      </c>
      <c r="AG8" s="56">
        <v>9.9499999999999993</v>
      </c>
      <c r="AH8" s="55">
        <f>IF(AG8="",0,IF(AG8&gt;$X$2,0,IF(AG8&gt;=$Z$2,($AB$2*($X$2-AG8)))))</f>
        <v>71.898734177215189</v>
      </c>
      <c r="AI8" s="56"/>
      <c r="AJ8" s="55">
        <f>IF(AI8="",0,IF(AI8&gt;$X$2,0,IF(AI8&gt;=$Z$2,($AB$2*($X$2-AI8)))))</f>
        <v>0</v>
      </c>
      <c r="AK8" s="56"/>
      <c r="AL8" s="55">
        <f>IF(AK8="",0,IF(AK8&gt;$X$2,0,IF(AK8&gt;=$Z$2,($AB$2*($X$2-AK8)))))</f>
        <v>0</v>
      </c>
      <c r="AM8" s="55">
        <f>SUM(Z8,AB8,AD8,AF8,AH8,AJ8)-MIN(Z8,AB8,AD8,AF8,AH8,AJ8)</f>
        <v>230.37974683544292</v>
      </c>
      <c r="AN8" s="55">
        <f>AM8+AL8</f>
        <v>230.37974683544292</v>
      </c>
      <c r="AP8" s="56" t="s">
        <v>130</v>
      </c>
      <c r="AQ8" s="56" t="s">
        <v>131</v>
      </c>
      <c r="AR8" s="56" t="s">
        <v>28</v>
      </c>
      <c r="AS8" s="56">
        <v>10.210000000000001</v>
      </c>
      <c r="AT8" s="55">
        <f>IF(AS8="",0,IF(AS8&gt;$AR$2,0,IF(AS8&lt;$AR$2,($AV$2*($AR$2-AS8)))))</f>
        <v>67.512690355329866</v>
      </c>
      <c r="AU8" s="56">
        <v>10.039999999999999</v>
      </c>
      <c r="AV8" s="55">
        <f>IF(AU8="",0,IF(AU8&gt;$AR$2,0,IF(AU8&gt;=$AT$2,($AV$2*($AR$2-AU8)))))</f>
        <v>76.142131979695435</v>
      </c>
      <c r="AW8" s="56"/>
      <c r="AX8" s="55">
        <f>IF(AW8="",0,IF(AW8&gt;$AR$2,0,IF(AW8&gt;=$AT$2,($AV$2*($AR$2-AW8)))))</f>
        <v>0</v>
      </c>
      <c r="AY8" s="56"/>
      <c r="AZ8" s="55">
        <f>IF(AY8="",0,IF(AY8&gt;$AR$2,0,IF(AY8&gt;=$AT$2,($AV$2*($AR$2-AY8)))))</f>
        <v>0</v>
      </c>
      <c r="BA8" s="56">
        <v>10.199999999999999</v>
      </c>
      <c r="BB8" s="55">
        <f>IF(BA8="",0,IF(BA8&gt;$AR$2,0,IF(BA8&gt;=$AT$2,($AV$2*($AR$2-BA8)))))</f>
        <v>68.020304568527919</v>
      </c>
      <c r="BC8" s="56"/>
      <c r="BD8" s="55">
        <f>IF(BC8="",0,IF(BC8&gt;$AR$2,0,IF(BC8&gt;=$AT$2,($AV$2*($AR$2-BC8)))))</f>
        <v>0</v>
      </c>
      <c r="BE8" s="56"/>
      <c r="BF8" s="55">
        <f>IF(BE8="",0,IF(BE8&gt;$AR$2,0,IF(BE8&gt;=$AT$2,($AV$2*($AR$2-BE8)))))</f>
        <v>0</v>
      </c>
      <c r="BG8" s="55">
        <f>SUM(AT8,AV8,AX8,AZ8,BB8,BD8)-MIN(AT8,AV8,AX8,AZ8,BB8,BD8)</f>
        <v>211.67512690355323</v>
      </c>
      <c r="BH8" s="55">
        <f>BG8+BF8</f>
        <v>211.67512690355323</v>
      </c>
    </row>
    <row r="9" spans="1:60" s="19" customFormat="1" x14ac:dyDescent="0.25">
      <c r="B9" s="56" t="s">
        <v>152</v>
      </c>
      <c r="C9" s="56" t="s">
        <v>153</v>
      </c>
      <c r="D9" s="56" t="s">
        <v>28</v>
      </c>
      <c r="E9" s="56"/>
      <c r="F9" s="55">
        <f>IF(E9="",0,IF(E9&gt;$D$2,0,IF(E9&gt;=$F$2,($H$2*($D$2-E9)))))</f>
        <v>0</v>
      </c>
      <c r="G9" s="56">
        <v>9.92</v>
      </c>
      <c r="H9" s="55">
        <f>IF(G9="",0,IF(G9&gt;$D$2,0,IF(G9&gt;=$F$2,($H$2*($D$2-G9)))))</f>
        <v>47.208121827411155</v>
      </c>
      <c r="I9" s="56"/>
      <c r="J9" s="55">
        <f>IF(I9="",0,IF(I9&gt;$D$2,0,IF(I9&gt;=$F$2,($H$2*($D$2-I9)))))</f>
        <v>0</v>
      </c>
      <c r="K9" s="56">
        <v>9.4600000000000009</v>
      </c>
      <c r="L9" s="55">
        <f>IF(K9="",0,IF(K9&gt;$D$2,0,IF(K9&gt;=$F$2,($H$2*($D$2-K9)))))</f>
        <v>70.558375634517716</v>
      </c>
      <c r="M9" s="56">
        <v>9.5500000000000007</v>
      </c>
      <c r="N9" s="55">
        <f>IF(M9="",0,IF(M9&gt;$D$2,0,IF(M9&gt;=$F$2,($H$2*($D$2-M9)))))</f>
        <v>65.989847715735991</v>
      </c>
      <c r="O9" s="56"/>
      <c r="P9" s="55">
        <f>IF(O9="",0,IF(O9&gt;$D$2,0,IF(O9&gt;=$F$2,($H$2*($D$2-O9)))))</f>
        <v>0</v>
      </c>
      <c r="Q9" s="56"/>
      <c r="R9" s="55">
        <f>IF(Q9="",0,IF(Q9&gt;$D$2,0,IF(Q9&gt;=$F$2,($H$2*($D$2-Q9)))))</f>
        <v>0</v>
      </c>
      <c r="S9" s="55">
        <f>SUM(F9,H9,J9,L9,N9,P9)-MIN(F9,H9,L9,N9,P9)</f>
        <v>183.75634517766485</v>
      </c>
      <c r="T9" s="55">
        <f>S9+R9</f>
        <v>183.75634517766485</v>
      </c>
      <c r="V9" s="56" t="s">
        <v>169</v>
      </c>
      <c r="W9" s="56" t="s">
        <v>170</v>
      </c>
      <c r="X9" s="56" t="s">
        <v>28</v>
      </c>
      <c r="Y9" s="56"/>
      <c r="Z9" s="55">
        <f>IF(Y9="",0,IF(Y9&gt;$X$2,0,IF(Y9&gt;=$Z$2,($AB$2*($X$2-Y9)))))</f>
        <v>0</v>
      </c>
      <c r="AA9" s="56">
        <v>10.94</v>
      </c>
      <c r="AB9" s="55">
        <f>IF(AA9="",0,IF(AA9&gt;$X$2,0,IF(AA9&gt;=$Z$2,($AB$2*($X$2-AA9)))))</f>
        <v>21.772151898734165</v>
      </c>
      <c r="AC9" s="56">
        <v>10.54</v>
      </c>
      <c r="AD9" s="55">
        <f>IF(AC9="",0,IF(AC9&gt;$X$2,0,IF(AC9&gt;=$Z$2,($AB$2*($X$2-AC9)))))</f>
        <v>42.025316455696213</v>
      </c>
      <c r="AE9" s="56">
        <v>10.58</v>
      </c>
      <c r="AF9" s="55">
        <f>IF(AE9="",0,IF(AE9&gt;$X$2,0,IF(AE9&gt;=$Z$2,($AB$2*($X$2-AE9)))))</f>
        <v>39.999999999999964</v>
      </c>
      <c r="AG9" s="56">
        <v>9.93</v>
      </c>
      <c r="AH9" s="55">
        <f>IF(AG9="",0,IF(AG9&gt;$X$2,0,IF(AG9&gt;=$Z$2,($AB$2*($X$2-AG9)))))</f>
        <v>72.911392405063282</v>
      </c>
      <c r="AI9" s="56"/>
      <c r="AJ9" s="55">
        <f>IF(AI9="",0,IF(AI9&gt;$X$2,0,IF(AI9&gt;=$Z$2,($AB$2*($X$2-AI9)))))</f>
        <v>0</v>
      </c>
      <c r="AK9" s="56"/>
      <c r="AL9" s="55">
        <f>IF(AK9="",0,IF(AK9&gt;$X$2,0,IF(AK9&gt;=$Z$2,($AB$2*($X$2-AK9)))))</f>
        <v>0</v>
      </c>
      <c r="AM9" s="55">
        <f>SUM(Z9,AB9,AD9,AF9,AH9,AJ9)-MIN(Z9,AB9,AD9,AF9,AH9,AJ9)</f>
        <v>176.70886075949363</v>
      </c>
      <c r="AN9" s="55">
        <f>AM9+AL9</f>
        <v>176.70886075949363</v>
      </c>
      <c r="AP9" s="56" t="s">
        <v>144</v>
      </c>
      <c r="AQ9" s="56" t="s">
        <v>181</v>
      </c>
      <c r="AR9" s="56" t="s">
        <v>28</v>
      </c>
      <c r="AS9" s="56"/>
      <c r="AT9" s="55">
        <f>IF(AS9="",0,IF(AS9&gt;$AR$2,0,IF(AS9&lt;$AR$2,($AV$2*($AR$2-AS9)))))</f>
        <v>0</v>
      </c>
      <c r="AU9" s="56">
        <v>10.6</v>
      </c>
      <c r="AV9" s="55">
        <f>IF(AU9="",0,IF(AU9&gt;$AR$2,0,IF(AU9&gt;=$AT$2,($AV$2*($AR$2-AU9)))))</f>
        <v>47.715736040609116</v>
      </c>
      <c r="AW9" s="56"/>
      <c r="AX9" s="55">
        <f>IF(AW9="",0,IF(AW9&gt;$AR$2,0,IF(AW9&gt;=$AT$2,($AV$2*($AR$2-AW9)))))</f>
        <v>0</v>
      </c>
      <c r="AY9" s="56">
        <v>10.71</v>
      </c>
      <c r="AZ9" s="55">
        <f>IF(AY9="",0,IF(AY9&gt;$AR$2,0,IF(AY9&gt;=$AT$2,($AV$2*($AR$2-AY9)))))</f>
        <v>42.13197969543139</v>
      </c>
      <c r="BA9" s="56">
        <v>10.26</v>
      </c>
      <c r="BB9" s="55">
        <f>IF(BA9="",0,IF(BA9&gt;$AR$2,0,IF(BA9&gt;=$AT$2,($AV$2*($AR$2-BA9)))))</f>
        <v>64.974619289340069</v>
      </c>
      <c r="BC9" s="56"/>
      <c r="BD9" s="55">
        <f>IF(BC9="",0,IF(BC9&gt;$AR$2,0,IF(BC9&gt;=$AT$2,($AV$2*($AR$2-BC9)))))</f>
        <v>0</v>
      </c>
      <c r="BE9" s="56"/>
      <c r="BF9" s="55">
        <f>IF(BE9="",0,IF(BE9&gt;$AR$2,0,IF(BE9&gt;=$AT$2,($AV$2*($AR$2-BE9)))))</f>
        <v>0</v>
      </c>
      <c r="BG9" s="55">
        <f>SUM(AT9,AV9,AX9,AZ9,BB9,BD9)-MIN(AT9,AV9,AX9,AZ9,BB9,BD9)</f>
        <v>154.82233502538057</v>
      </c>
      <c r="BH9" s="55">
        <f>BG9+BF9</f>
        <v>154.82233502538057</v>
      </c>
    </row>
    <row r="10" spans="1:60" s="19" customFormat="1" x14ac:dyDescent="0.25">
      <c r="B10" s="58" t="s">
        <v>301</v>
      </c>
      <c r="C10" s="58" t="s">
        <v>170</v>
      </c>
      <c r="D10" s="58" t="s">
        <v>28</v>
      </c>
      <c r="E10" s="56"/>
      <c r="F10" s="55">
        <f>IF(E10="",0,IF(E10&gt;$D$2,0,IF(E10&gt;=$F$2,($H$2*($D$2-E10)))))</f>
        <v>0</v>
      </c>
      <c r="G10" s="56"/>
      <c r="H10" s="55">
        <f>IF(G10="",0,IF(G10&gt;$D$2,0,IF(G10&gt;=$F$2,($H$2*($D$2-G10)))))</f>
        <v>0</v>
      </c>
      <c r="I10" s="58">
        <v>10.210000000000001</v>
      </c>
      <c r="J10" s="55">
        <f>IF(I10="",0,IF(I10&gt;$D$2,0,IF(I10&gt;=$F$2,($H$2*($D$2-I10)))))</f>
        <v>32.487309644669992</v>
      </c>
      <c r="K10" s="56">
        <v>10.039999999999999</v>
      </c>
      <c r="L10" s="55">
        <f>IF(K10="",0,IF(K10&gt;$D$2,0,IF(K10&gt;=$F$2,($H$2*($D$2-K10)))))</f>
        <v>41.116751269035561</v>
      </c>
      <c r="M10" s="56">
        <v>9.9700000000000006</v>
      </c>
      <c r="N10" s="55">
        <f>IF(M10="",0,IF(M10&gt;$D$2,0,IF(M10&gt;=$F$2,($H$2*($D$2-M10)))))</f>
        <v>44.670050761421273</v>
      </c>
      <c r="O10" s="56"/>
      <c r="P10" s="55">
        <f>IF(O10="",0,IF(O10&gt;$D$2,0,IF(O10&gt;=$F$2,($H$2*($D$2-O10)))))</f>
        <v>0</v>
      </c>
      <c r="Q10" s="56"/>
      <c r="R10" s="55">
        <f>IF(Q10="",0,IF(Q10&gt;$D$2,0,IF(Q10&gt;=$F$2,($H$2*($D$2-Q10)))))</f>
        <v>0</v>
      </c>
      <c r="S10" s="55">
        <f>SUM(F10,H10,J10,L10,N10,P10)-MIN(F10,H10,L10,N10,P10)</f>
        <v>118.27411167512682</v>
      </c>
      <c r="T10" s="55">
        <f>S10+R10</f>
        <v>118.27411167512682</v>
      </c>
      <c r="V10" s="58" t="s">
        <v>190</v>
      </c>
      <c r="W10" s="58" t="s">
        <v>307</v>
      </c>
      <c r="X10" s="58" t="s">
        <v>28</v>
      </c>
      <c r="Y10" s="56"/>
      <c r="Z10" s="55">
        <f>IF(Y10="",0,IF(Y10&gt;$X$2,0,IF(Y10&gt;=$Z$2,($AB$2*($X$2-Y10)))))</f>
        <v>0</v>
      </c>
      <c r="AA10" s="56"/>
      <c r="AB10" s="55">
        <f>IF(AA10="",0,IF(AA10&gt;$X$2,0,IF(AA10&gt;=$Z$2,($AB$2*($X$2-AA10)))))</f>
        <v>0</v>
      </c>
      <c r="AC10" s="56">
        <v>10.41</v>
      </c>
      <c r="AD10" s="55">
        <f>IF(AC10="",0,IF(AC10&gt;$X$2,0,IF(AC10&gt;=$Z$2,($AB$2*($X$2-AC10)))))</f>
        <v>48.607594936708821</v>
      </c>
      <c r="AE10" s="56">
        <v>10.48</v>
      </c>
      <c r="AF10" s="55">
        <f>IF(AE10="",0,IF(AE10&gt;$X$2,0,IF(AE10&gt;=$Z$2,($AB$2*($X$2-AE10)))))</f>
        <v>45.063291139240448</v>
      </c>
      <c r="AG10" s="56">
        <v>10.14</v>
      </c>
      <c r="AH10" s="55">
        <f>IF(AG10="",0,IF(AG10&gt;$X$2,0,IF(AG10&gt;=$Z$2,($AB$2*($X$2-AG10)))))</f>
        <v>62.278481012658169</v>
      </c>
      <c r="AI10" s="56"/>
      <c r="AJ10" s="55">
        <f>IF(AI10="",0,IF(AI10&gt;$X$2,0,IF(AI10&gt;=$Z$2,($AB$2*($X$2-AI10)))))</f>
        <v>0</v>
      </c>
      <c r="AK10" s="56"/>
      <c r="AL10" s="55">
        <f>IF(AK10="",0,IF(AK10&gt;$X$2,0,IF(AK10&gt;=$Z$2,($AB$2*($X$2-AK10)))))</f>
        <v>0</v>
      </c>
      <c r="AM10" s="55">
        <f>SUM(Z10,AB10,AD10,AF10,AH10,AJ10)-MIN(Z10,AB10,AD10,AF10,AH10,AJ10)</f>
        <v>155.94936708860743</v>
      </c>
      <c r="AN10" s="55">
        <f>AM10+AL10</f>
        <v>155.94936708860743</v>
      </c>
      <c r="AP10" s="56" t="s">
        <v>136</v>
      </c>
      <c r="AQ10" s="56" t="s">
        <v>137</v>
      </c>
      <c r="AR10" s="56" t="s">
        <v>28</v>
      </c>
      <c r="AS10" s="56">
        <v>11.25</v>
      </c>
      <c r="AT10" s="55">
        <f>IF(AS10="",0,IF(AS10&gt;$AR$2,0,IF(AS10&lt;$AR$2,($AV$2*($AR$2-AS10)))))</f>
        <v>14.720812182741074</v>
      </c>
      <c r="AU10" s="56">
        <v>10.98</v>
      </c>
      <c r="AV10" s="55">
        <f>IF(AU10="",0,IF(AU10&gt;$AR$2,0,IF(AU10&gt;=$AT$2,($AV$2*($AR$2-AU10)))))</f>
        <v>28.42639593908623</v>
      </c>
      <c r="AW10" s="56">
        <v>11.28</v>
      </c>
      <c r="AX10" s="55">
        <f>IF(AW10="",0,IF(AW10&gt;$AR$2,0,IF(AW10&gt;=$AT$2,($AV$2*($AR$2-AW10)))))</f>
        <v>13.197969543147199</v>
      </c>
      <c r="AY10" s="56">
        <v>10.6</v>
      </c>
      <c r="AZ10" s="55">
        <f>IF(AY10="",0,IF(AY10&gt;$AR$2,0,IF(AY10&gt;=$AT$2,($AV$2*($AR$2-AY10)))))</f>
        <v>47.715736040609116</v>
      </c>
      <c r="BA10" s="56">
        <v>10.56</v>
      </c>
      <c r="BB10" s="55">
        <f>IF(BA10="",0,IF(BA10&gt;$AR$2,0,IF(BA10&gt;=$AT$2,($AV$2*($AR$2-BA10)))))</f>
        <v>49.746192893400952</v>
      </c>
      <c r="BC10" s="56"/>
      <c r="BD10" s="55">
        <f>IF(BC10="",0,IF(BC10&gt;$AR$2,0,IF(BC10&gt;=$AT$2,($AV$2*($AR$2-BC10)))))</f>
        <v>0</v>
      </c>
      <c r="BE10" s="56"/>
      <c r="BF10" s="55">
        <f>IF(BE10="",0,IF(BE10&gt;$AR$2,0,IF(BE10&gt;=$AT$2,($AV$2*($AR$2-BE10)))))</f>
        <v>0</v>
      </c>
      <c r="BG10" s="55">
        <f>SUM(AT10,AV10,AX10,AZ10,BB10,BD10)-MIN(AT10,AV10,AX10,AZ10,BB10,BD10)</f>
        <v>153.80710659898457</v>
      </c>
      <c r="BH10" s="55">
        <f>BG10+BF10</f>
        <v>153.80710659898457</v>
      </c>
    </row>
    <row r="11" spans="1:60" s="19" customFormat="1" x14ac:dyDescent="0.25">
      <c r="B11" s="58" t="s">
        <v>298</v>
      </c>
      <c r="C11" s="58" t="s">
        <v>299</v>
      </c>
      <c r="D11" s="58" t="s">
        <v>95</v>
      </c>
      <c r="E11" s="56"/>
      <c r="F11" s="55">
        <f>IF(E11="",0,IF(E11&gt;$D$2,0,IF(E11&gt;=$F$2,($H$2*($D$2-E11)))))</f>
        <v>0</v>
      </c>
      <c r="G11" s="56"/>
      <c r="H11" s="55">
        <f>IF(G11="",0,IF(G11&gt;$D$2,0,IF(G11&gt;=$F$2,($H$2*($D$2-G11)))))</f>
        <v>0</v>
      </c>
      <c r="I11" s="56">
        <v>10.07</v>
      </c>
      <c r="J11" s="55">
        <f>IF(I11="",0,IF(I11&gt;$D$2,0,IF(I11&gt;=$F$2,($H$2*($D$2-I11)))))</f>
        <v>39.593908629441593</v>
      </c>
      <c r="K11" s="56">
        <v>9.81</v>
      </c>
      <c r="L11" s="55">
        <f>IF(K11="",0,IF(K11&gt;$D$2,0,IF(K11&gt;=$F$2,($H$2*($D$2-K11)))))</f>
        <v>52.791878172588795</v>
      </c>
      <c r="M11" s="56"/>
      <c r="N11" s="55">
        <f>IF(M11="",0,IF(M11&gt;$D$2,0,IF(M11&gt;=$F$2,($H$2*($D$2-M11)))))</f>
        <v>0</v>
      </c>
      <c r="O11" s="56"/>
      <c r="P11" s="55">
        <f>IF(O11="",0,IF(O11&gt;$D$2,0,IF(O11&gt;=$F$2,($H$2*($D$2-O11)))))</f>
        <v>0</v>
      </c>
      <c r="Q11" s="56"/>
      <c r="R11" s="55">
        <f>IF(Q11="",0,IF(Q11&gt;$D$2,0,IF(Q11&gt;=$F$2,($H$2*($D$2-Q11)))))</f>
        <v>0</v>
      </c>
      <c r="S11" s="55">
        <f>SUM(F11,H11,J11,L11,N11,P11)-MIN(F11,H11,L11,N11,P11)</f>
        <v>92.385786802030395</v>
      </c>
      <c r="T11" s="55">
        <f>S11+R11</f>
        <v>92.385786802030395</v>
      </c>
      <c r="V11" s="56" t="s">
        <v>121</v>
      </c>
      <c r="W11" s="56" t="s">
        <v>125</v>
      </c>
      <c r="X11" s="56" t="s">
        <v>55</v>
      </c>
      <c r="Y11" s="56"/>
      <c r="Z11" s="55">
        <f>IF(Y11="",0,IF(Y11&gt;$X$2,0,IF(Y11&gt;=$Z$2,($AB$2*($X$2-Y11)))))</f>
        <v>0</v>
      </c>
      <c r="AA11" s="56">
        <v>11.77</v>
      </c>
      <c r="AB11" s="55">
        <f>IF(AA11="",0,IF(AA11&gt;$X$2,0,IF(AA11&gt;=$Z$2,($AB$2*($X$2-AA11)))))</f>
        <v>0</v>
      </c>
      <c r="AC11" s="56">
        <v>10.62</v>
      </c>
      <c r="AD11" s="55">
        <f>IF(AC11="",0,IF(AC11&gt;$X$2,0,IF(AC11&gt;=$Z$2,($AB$2*($X$2-AC11)))))</f>
        <v>37.974683544303801</v>
      </c>
      <c r="AE11" s="56">
        <v>10.35</v>
      </c>
      <c r="AF11" s="55">
        <f>IF(AE11="",0,IF(AE11&gt;$X$2,0,IF(AE11&gt;=$Z$2,($AB$2*($X$2-AE11)))))</f>
        <v>51.645569620253148</v>
      </c>
      <c r="AG11" s="56">
        <v>10.15</v>
      </c>
      <c r="AH11" s="55">
        <f>IF(AG11="",0,IF(AG11&gt;$X$2,0,IF(AG11&gt;=$Z$2,($AB$2*($X$2-AG11)))))</f>
        <v>61.77215189873413</v>
      </c>
      <c r="AI11" s="56"/>
      <c r="AJ11" s="55">
        <f>IF(AI11="",0,IF(AI11&gt;$X$2,0,IF(AI11&gt;=$Z$2,($AB$2*($X$2-AI11)))))</f>
        <v>0</v>
      </c>
      <c r="AK11" s="56"/>
      <c r="AL11" s="55">
        <f>IF(AK11="",0,IF(AK11&gt;$X$2,0,IF(AK11&gt;=$Z$2,($AB$2*($X$2-AK11)))))</f>
        <v>0</v>
      </c>
      <c r="AM11" s="55">
        <f>SUM(Z11,AB11,AD11,AF11,AH11,AJ11)-MIN(Z11,AB11,AD11,AF11,AH11,AJ11)</f>
        <v>151.39240506329108</v>
      </c>
      <c r="AN11" s="55">
        <f>AM11+AL11</f>
        <v>151.39240506329108</v>
      </c>
      <c r="AP11" s="56" t="s">
        <v>208</v>
      </c>
      <c r="AQ11" s="56" t="s">
        <v>209</v>
      </c>
      <c r="AR11" s="56" t="s">
        <v>14</v>
      </c>
      <c r="AS11" s="56"/>
      <c r="AT11" s="55">
        <f>IF(AS11="",0,IF(AS11&gt;$AR$2,0,IF(AS11&lt;$AR$2,($AV$2*($AR$2-AS11)))))</f>
        <v>0</v>
      </c>
      <c r="AU11" s="56"/>
      <c r="AV11" s="55">
        <f>IF(AU11="",0,IF(AU11&gt;$AR$2,0,IF(AU11&gt;=$AT$2,($AV$2*($AR$2-AU11)))))</f>
        <v>0</v>
      </c>
      <c r="AW11" s="56">
        <v>10.24</v>
      </c>
      <c r="AX11" s="55">
        <f>IF(AW11="",0,IF(AW11&gt;$AR$2,0,IF(AW11&gt;=$AT$2,($AV$2*($AR$2-AW11)))))</f>
        <v>65.989847715735991</v>
      </c>
      <c r="AY11" s="56">
        <v>10.029999999999999</v>
      </c>
      <c r="AZ11" s="55">
        <f>IF(AY11="",0,IF(AY11&gt;$AR$2,0,IF(AY11&gt;=$AT$2,($AV$2*($AR$2-AY11)))))</f>
        <v>76.649746192893403</v>
      </c>
      <c r="BA11" s="56"/>
      <c r="BB11" s="55">
        <f>IF(BA11="",0,IF(BA11&gt;$AR$2,0,IF(BA11&gt;=$AT$2,($AV$2*($AR$2-BA11)))))</f>
        <v>0</v>
      </c>
      <c r="BC11" s="56"/>
      <c r="BD11" s="55">
        <f>IF(BC11="",0,IF(BC11&gt;$AR$2,0,IF(BC11&gt;=$AT$2,($AV$2*($AR$2-BC11)))))</f>
        <v>0</v>
      </c>
      <c r="BE11" s="56"/>
      <c r="BF11" s="55">
        <f>IF(BE11="",0,IF(BE11&gt;$AR$2,0,IF(BE11&gt;=$AT$2,($AV$2*($AR$2-BE11)))))</f>
        <v>0</v>
      </c>
      <c r="BG11" s="55">
        <f>SUM(AT11,AV11,AX11,AZ11,BB11,BD11)-MIN(AT11,AV11,AX11,AZ11,BB11,BD11)</f>
        <v>142.63959390862939</v>
      </c>
      <c r="BH11" s="55">
        <f>BG11+BF11</f>
        <v>142.63959390862939</v>
      </c>
    </row>
    <row r="12" spans="1:60" s="19" customFormat="1" x14ac:dyDescent="0.25">
      <c r="B12" s="56" t="s">
        <v>163</v>
      </c>
      <c r="C12" s="56" t="s">
        <v>367</v>
      </c>
      <c r="D12" s="56" t="s">
        <v>277</v>
      </c>
      <c r="E12" s="56"/>
      <c r="F12" s="55">
        <f>IF(E12="",0,IF(E12&gt;$D$2,0,IF(E12&gt;=$F$2,($H$2*($D$2-E12)))))</f>
        <v>0</v>
      </c>
      <c r="G12" s="56"/>
      <c r="H12" s="55">
        <f>IF(G12="",0,IF(G12&gt;$D$2,0,IF(G12&gt;=$F$2,($H$2*($D$2-G12)))))</f>
        <v>0</v>
      </c>
      <c r="I12" s="56"/>
      <c r="J12" s="55">
        <f>IF(I12="",0,IF(I12&gt;$D$2,0,IF(I12&gt;=$F$2,($H$2*($D$2-I12)))))</f>
        <v>0</v>
      </c>
      <c r="K12" s="56">
        <v>9.2799999999999994</v>
      </c>
      <c r="L12" s="55">
        <f>IF(K12="",0,IF(K12&gt;$D$2,0,IF(K12&gt;=$F$2,($H$2*($D$2-K12)))))</f>
        <v>79.695431472081239</v>
      </c>
      <c r="M12" s="56"/>
      <c r="N12" s="55">
        <f>IF(M12="",0,IF(M12&gt;$D$2,0,IF(M12&gt;=$F$2,($H$2*($D$2-M12)))))</f>
        <v>0</v>
      </c>
      <c r="O12" s="56"/>
      <c r="P12" s="55">
        <f>IF(O12="",0,IF(O12&gt;$D$2,0,IF(O12&gt;=$F$2,($H$2*($D$2-O12)))))</f>
        <v>0</v>
      </c>
      <c r="Q12" s="56"/>
      <c r="R12" s="55">
        <f>IF(Q12="",0,IF(Q12&gt;$D$2,0,IF(Q12&gt;=$F$2,($H$2*($D$2-Q12)))))</f>
        <v>0</v>
      </c>
      <c r="S12" s="55">
        <f>SUM(F12,H12,J12,L12,N12,P12)-MIN(F12,H12,L12,N12,P12)</f>
        <v>79.695431472081239</v>
      </c>
      <c r="T12" s="55">
        <f>S12+R12</f>
        <v>79.695431472081239</v>
      </c>
      <c r="V12" s="56" t="s">
        <v>159</v>
      </c>
      <c r="W12" s="56" t="s">
        <v>160</v>
      </c>
      <c r="X12" s="56" t="s">
        <v>17</v>
      </c>
      <c r="Y12" s="56"/>
      <c r="Z12" s="55">
        <f>IF(Y12="",0,IF(Y12&gt;$X$2,0,IF(Y12&gt;=$Z$2,($AB$2*($X$2-Y12)))))</f>
        <v>0</v>
      </c>
      <c r="AA12" s="56">
        <v>10.06</v>
      </c>
      <c r="AB12" s="55">
        <f>IF(AA12="",0,IF(AA12&gt;$X$2,0,IF(AA12&gt;=$Z$2,($AB$2*($X$2-AA12)))))</f>
        <v>66.329113924050574</v>
      </c>
      <c r="AC12" s="56">
        <v>10.01</v>
      </c>
      <c r="AD12" s="55">
        <f>IF(AC12="",0,IF(AC12&gt;$X$2,0,IF(AC12&gt;=$Z$2,($AB$2*($X$2-AC12)))))</f>
        <v>68.860759493670869</v>
      </c>
      <c r="AE12" s="56"/>
      <c r="AF12" s="55">
        <f>IF(AE12="",0,IF(AE12&gt;$X$2,0,IF(AE12&gt;=$Z$2,($AB$2*($X$2-AE12)))))</f>
        <v>0</v>
      </c>
      <c r="AG12" s="56"/>
      <c r="AH12" s="55">
        <f>IF(AG12="",0,IF(AG12&gt;$X$2,0,IF(AG12&gt;=$Z$2,($AB$2*($X$2-AG12)))))</f>
        <v>0</v>
      </c>
      <c r="AI12" s="56"/>
      <c r="AJ12" s="55">
        <f>IF(AI12="",0,IF(AI12&gt;$X$2,0,IF(AI12&gt;=$Z$2,($AB$2*($X$2-AI12)))))</f>
        <v>0</v>
      </c>
      <c r="AK12" s="56"/>
      <c r="AL12" s="55">
        <f>IF(AK12="",0,IF(AK12&gt;$X$2,0,IF(AK12&gt;=$Z$2,($AB$2*($X$2-AK12)))))</f>
        <v>0</v>
      </c>
      <c r="AM12" s="55">
        <f>SUM(Z12,AB12,AD12,AF12,AH12,AJ12)-MIN(Z12,AB12,AD12,AF12,AH12,AJ12)</f>
        <v>135.18987341772146</v>
      </c>
      <c r="AN12" s="55">
        <f>AM12+AL12</f>
        <v>135.18987341772146</v>
      </c>
      <c r="AP12" s="58" t="s">
        <v>165</v>
      </c>
      <c r="AQ12" s="58" t="s">
        <v>317</v>
      </c>
      <c r="AR12" s="58" t="s">
        <v>55</v>
      </c>
      <c r="AS12" s="56"/>
      <c r="AT12" s="55">
        <f>IF(AS12="",0,IF(AS12&gt;$AR$2,0,IF(AS12&lt;$AR$2,($AV$2*($AR$2-AS12)))))</f>
        <v>0</v>
      </c>
      <c r="AU12" s="56"/>
      <c r="AV12" s="55">
        <f>IF(AU12="",0,IF(AU12&gt;$AR$2,0,IF(AU12&gt;=$AT$2,($AV$2*($AR$2-AU12)))))</f>
        <v>0</v>
      </c>
      <c r="AW12" s="56">
        <v>11.28</v>
      </c>
      <c r="AX12" s="55">
        <f>IF(AW12="",0,IF(AW12&gt;$AR$2,0,IF(AW12&gt;=$AT$2,($AV$2*($AR$2-AW12)))))</f>
        <v>13.197969543147199</v>
      </c>
      <c r="AY12" s="56">
        <v>10.56</v>
      </c>
      <c r="AZ12" s="55">
        <f>IF(AY12="",0,IF(AY12&gt;$AR$2,0,IF(AY12&gt;=$AT$2,($AV$2*($AR$2-AY12)))))</f>
        <v>49.746192893400952</v>
      </c>
      <c r="BA12" s="56">
        <v>10.8</v>
      </c>
      <c r="BB12" s="55">
        <f>IF(BA12="",0,IF(BA12&gt;$AR$2,0,IF(BA12&gt;=$AT$2,($AV$2*($AR$2-BA12)))))</f>
        <v>37.563451776649671</v>
      </c>
      <c r="BC12" s="56"/>
      <c r="BD12" s="55">
        <f>IF(BC12="",0,IF(BC12&gt;$AR$2,0,IF(BC12&gt;=$AT$2,($AV$2*($AR$2-BC12)))))</f>
        <v>0</v>
      </c>
      <c r="BE12" s="56"/>
      <c r="BF12" s="55">
        <f>IF(BE12="",0,IF(BE12&gt;$AR$2,0,IF(BE12&gt;=$AT$2,($AV$2*($AR$2-BE12)))))</f>
        <v>0</v>
      </c>
      <c r="BG12" s="55">
        <f>SUM(AT12,AV12,AX12,AZ12,BB12,BD12)-MIN(AT12,AV12,AX12,AZ12,BB12,BD12)</f>
        <v>100.50761421319783</v>
      </c>
      <c r="BH12" s="55">
        <f>BG12+BF12</f>
        <v>100.50761421319783</v>
      </c>
    </row>
    <row r="13" spans="1:60" s="19" customFormat="1" x14ac:dyDescent="0.25">
      <c r="B13" s="58" t="s">
        <v>148</v>
      </c>
      <c r="C13" s="58" t="s">
        <v>300</v>
      </c>
      <c r="D13" s="58" t="s">
        <v>277</v>
      </c>
      <c r="E13" s="56"/>
      <c r="F13" s="55">
        <f>IF(E13="",0,IF(E13&gt;$D$2,0,IF(E13&gt;=$F$2,($H$2*($D$2-E13)))))</f>
        <v>0</v>
      </c>
      <c r="G13" s="56"/>
      <c r="H13" s="55">
        <f>IF(G13="",0,IF(G13&gt;$D$2,0,IF(G13&gt;=$F$2,($H$2*($D$2-G13)))))</f>
        <v>0</v>
      </c>
      <c r="I13" s="58">
        <v>10.19</v>
      </c>
      <c r="J13" s="55">
        <f>IF(I13="",0,IF(I13&gt;$D$2,0,IF(I13&gt;=$F$2,($H$2*($D$2-I13)))))</f>
        <v>33.502538071065999</v>
      </c>
      <c r="K13" s="56">
        <v>10.1</v>
      </c>
      <c r="L13" s="55">
        <f>IF(K13="",0,IF(K13&gt;$D$2,0,IF(K13&gt;=$F$2,($H$2*($D$2-K13)))))</f>
        <v>38.071065989847718</v>
      </c>
      <c r="M13" s="56"/>
      <c r="N13" s="55">
        <f>IF(M13="",0,IF(M13&gt;$D$2,0,IF(M13&gt;=$F$2,($H$2*($D$2-M13)))))</f>
        <v>0</v>
      </c>
      <c r="O13" s="56"/>
      <c r="P13" s="55">
        <f>IF(O13="",0,IF(O13&gt;$D$2,0,IF(O13&gt;=$F$2,($H$2*($D$2-O13)))))</f>
        <v>0</v>
      </c>
      <c r="Q13" s="56"/>
      <c r="R13" s="55">
        <f>IF(Q13="",0,IF(Q13&gt;$D$2,0,IF(Q13&gt;=$F$2,($H$2*($D$2-Q13)))))</f>
        <v>0</v>
      </c>
      <c r="S13" s="55">
        <f>SUM(F13,H13,J13,L13,N13,P13)-MIN(F13,H13,L13,N13,P13)</f>
        <v>71.573604060913709</v>
      </c>
      <c r="T13" s="55">
        <f>S13+R13</f>
        <v>71.573604060913709</v>
      </c>
      <c r="V13" s="56" t="s">
        <v>161</v>
      </c>
      <c r="W13" s="56" t="s">
        <v>162</v>
      </c>
      <c r="X13" s="56" t="s">
        <v>28</v>
      </c>
      <c r="Y13" s="56"/>
      <c r="Z13" s="55">
        <f>IF(Y13="",0,IF(Y13&gt;$X$2,0,IF(Y13&gt;=$Z$2,($AB$2*($X$2-Y13)))))</f>
        <v>0</v>
      </c>
      <c r="AA13" s="56">
        <v>10.38</v>
      </c>
      <c r="AB13" s="55">
        <f>IF(AA13="",0,IF(AA13&gt;$X$2,0,IF(AA13&gt;=$Z$2,($AB$2*($X$2-AA13)))))</f>
        <v>50.126582278480939</v>
      </c>
      <c r="AC13" s="56"/>
      <c r="AD13" s="55">
        <f>IF(AC13="",0,IF(AC13&gt;$X$2,0,IF(AC13&gt;=$Z$2,($AB$2*($X$2-AC13)))))</f>
        <v>0</v>
      </c>
      <c r="AE13" s="56">
        <v>10.199999999999999</v>
      </c>
      <c r="AF13" s="55">
        <f>IF(AE13="",0,IF(AE13&gt;$X$2,0,IF(AE13&gt;=$Z$2,($AB$2*($X$2-AE13)))))</f>
        <v>59.240506329113927</v>
      </c>
      <c r="AG13" s="56"/>
      <c r="AH13" s="55">
        <f>IF(AG13="",0,IF(AG13&gt;$X$2,0,IF(AG13&gt;=$Z$2,($AB$2*($X$2-AG13)))))</f>
        <v>0</v>
      </c>
      <c r="AI13" s="56"/>
      <c r="AJ13" s="55">
        <f>IF(AI13="",0,IF(AI13&gt;$X$2,0,IF(AI13&gt;=$Z$2,($AB$2*($X$2-AI13)))))</f>
        <v>0</v>
      </c>
      <c r="AK13" s="56"/>
      <c r="AL13" s="55">
        <f>IF(AK13="",0,IF(AK13&gt;$X$2,0,IF(AK13&gt;=$Z$2,($AB$2*($X$2-AK13)))))</f>
        <v>0</v>
      </c>
      <c r="AM13" s="55">
        <f>SUM(Z13,AB13,AD13,AF13,AH13,AJ13)-MIN(Z13,AB13,AD13,AF13,AH13,AJ13)</f>
        <v>109.36708860759487</v>
      </c>
      <c r="AN13" s="55">
        <f>AM13+AL13</f>
        <v>109.36708860759487</v>
      </c>
      <c r="AP13" s="56" t="s">
        <v>138</v>
      </c>
      <c r="AQ13" s="56" t="s">
        <v>182</v>
      </c>
      <c r="AR13" s="56" t="s">
        <v>14</v>
      </c>
      <c r="AS13" s="56"/>
      <c r="AT13" s="55">
        <f>IF(AS13="",0,IF(AS13&gt;$AR$2,0,IF(AS13&lt;$AR$2,($AV$2*($AR$2-AS13)))))</f>
        <v>0</v>
      </c>
      <c r="AU13" s="56">
        <v>10.72</v>
      </c>
      <c r="AV13" s="55">
        <f>IF(AU13="",0,IF(AU13&gt;$AR$2,0,IF(AU13&gt;=$AT$2,($AV$2*($AR$2-AU13)))))</f>
        <v>41.624365482233429</v>
      </c>
      <c r="AW13" s="56"/>
      <c r="AX13" s="55">
        <f>IF(AW13="",0,IF(AW13&gt;$AR$2,0,IF(AW13&gt;=$AT$2,($AV$2*($AR$2-AW13)))))</f>
        <v>0</v>
      </c>
      <c r="AY13" s="56">
        <v>10.4</v>
      </c>
      <c r="AZ13" s="55">
        <f>IF(AY13="",0,IF(AY13&gt;$AR$2,0,IF(AY13&gt;=$AT$2,($AV$2*($AR$2-AY13)))))</f>
        <v>57.868020304568475</v>
      </c>
      <c r="BA13" s="56"/>
      <c r="BB13" s="55">
        <f>IF(BA13="",0,IF(BA13&gt;$AR$2,0,IF(BA13&gt;=$AT$2,($AV$2*($AR$2-BA13)))))</f>
        <v>0</v>
      </c>
      <c r="BC13" s="56"/>
      <c r="BD13" s="55">
        <f>IF(BC13="",0,IF(BC13&gt;$AR$2,0,IF(BC13&gt;=$AT$2,($AV$2*($AR$2-BC13)))))</f>
        <v>0</v>
      </c>
      <c r="BE13" s="56"/>
      <c r="BF13" s="55">
        <f>IF(BE13="",0,IF(BE13&gt;$AR$2,0,IF(BE13&gt;=$AT$2,($AV$2*($AR$2-BE13)))))</f>
        <v>0</v>
      </c>
      <c r="BG13" s="55">
        <f>SUM(AT13,AV13,AX13,AZ13,BB13,BD13)-MIN(AT13,AV13,AX13,AZ13,BB13,BD13)</f>
        <v>99.492385786801904</v>
      </c>
      <c r="BH13" s="55">
        <f>BG13+BF13</f>
        <v>99.492385786801904</v>
      </c>
    </row>
    <row r="14" spans="1:60" s="19" customFormat="1" x14ac:dyDescent="0.25">
      <c r="B14" s="56" t="s">
        <v>296</v>
      </c>
      <c r="C14" s="56" t="s">
        <v>297</v>
      </c>
      <c r="D14" s="56" t="s">
        <v>28</v>
      </c>
      <c r="E14" s="56"/>
      <c r="F14" s="55">
        <f>IF(E14="",0,IF(E14&gt;$D$2,0,IF(E14&gt;=$F$2,($H$2*($D$2-E14)))))</f>
        <v>0</v>
      </c>
      <c r="G14" s="56"/>
      <c r="H14" s="55">
        <f>IF(G14="",0,IF(G14&gt;$D$2,0,IF(G14&gt;=$F$2,($H$2*($D$2-G14)))))</f>
        <v>0</v>
      </c>
      <c r="I14" s="56">
        <v>9.68</v>
      </c>
      <c r="J14" s="55">
        <f>IF(I14="",0,IF(I14&gt;$D$2,0,IF(I14&gt;=$F$2,($H$2*($D$2-I14)))))</f>
        <v>59.390862944162436</v>
      </c>
      <c r="K14" s="56"/>
      <c r="L14" s="55">
        <f>IF(K14="",0,IF(K14&gt;$D$2,0,IF(K14&gt;=$F$2,($H$2*($D$2-K14)))))</f>
        <v>0</v>
      </c>
      <c r="M14" s="56"/>
      <c r="N14" s="55">
        <f>IF(M14="",0,IF(M14&gt;$D$2,0,IF(M14&gt;=$F$2,($H$2*($D$2-M14)))))</f>
        <v>0</v>
      </c>
      <c r="O14" s="56"/>
      <c r="P14" s="55">
        <f>IF(O14="",0,IF(O14&gt;$D$2,0,IF(O14&gt;=$F$2,($H$2*($D$2-O14)))))</f>
        <v>0</v>
      </c>
      <c r="Q14" s="56"/>
      <c r="R14" s="55">
        <f>IF(Q14="",0,IF(Q14&gt;$D$2,0,IF(Q14&gt;=$F$2,($H$2*($D$2-Q14)))))</f>
        <v>0</v>
      </c>
      <c r="S14" s="55">
        <f>SUM(F14,H14,J14,L14,N14,P14)-MIN(F14,H14,L14,N14,P14)</f>
        <v>59.390862944162436</v>
      </c>
      <c r="T14" s="55">
        <f>S14+R14</f>
        <v>59.390862944162436</v>
      </c>
      <c r="V14" s="58" t="s">
        <v>301</v>
      </c>
      <c r="W14" s="58" t="s">
        <v>180</v>
      </c>
      <c r="X14" s="58" t="s">
        <v>28</v>
      </c>
      <c r="Y14" s="56"/>
      <c r="Z14" s="55">
        <f>IF(Y14="",0,IF(Y14&gt;$X$2,0,IF(Y14&gt;=$Z$2,($AB$2*($X$2-Y14)))))</f>
        <v>0</v>
      </c>
      <c r="AA14" s="56"/>
      <c r="AB14" s="55">
        <f>IF(AA14="",0,IF(AA14&gt;$X$2,0,IF(AA14&gt;=$Z$2,($AB$2*($X$2-AA14)))))</f>
        <v>0</v>
      </c>
      <c r="AC14" s="56">
        <v>10.45</v>
      </c>
      <c r="AD14" s="55">
        <f>IF(AC14="",0,IF(AC14&gt;$X$2,0,IF(AC14&gt;=$Z$2,($AB$2*($X$2-AC14)))))</f>
        <v>46.582278481012658</v>
      </c>
      <c r="AE14" s="56"/>
      <c r="AF14" s="55">
        <f>IF(AE14="",0,IF(AE14&gt;$X$2,0,IF(AE14&gt;=$Z$2,($AB$2*($X$2-AE14)))))</f>
        <v>0</v>
      </c>
      <c r="AG14" s="56">
        <v>10.44</v>
      </c>
      <c r="AH14" s="55">
        <f>IF(AG14="",0,IF(AG14&gt;$X$2,0,IF(AG14&gt;=$Z$2,($AB$2*($X$2-AG14)))))</f>
        <v>47.088607594936704</v>
      </c>
      <c r="AI14" s="56"/>
      <c r="AJ14" s="55">
        <f>IF(AI14="",0,IF(AI14&gt;$X$2,0,IF(AI14&gt;=$Z$2,($AB$2*($X$2-AI14)))))</f>
        <v>0</v>
      </c>
      <c r="AK14" s="56"/>
      <c r="AL14" s="55">
        <f>IF(AK14="",0,IF(AK14&gt;$X$2,0,IF(AK14&gt;=$Z$2,($AB$2*($X$2-AK14)))))</f>
        <v>0</v>
      </c>
      <c r="AM14" s="55">
        <f>SUM(Z14,AB14,AD14,AF14,AH14,AJ14)-MIN(Z14,AB14,AD14,AF14,AH14,AJ14)</f>
        <v>93.670886075949369</v>
      </c>
      <c r="AN14" s="55">
        <f>AM14+AL14</f>
        <v>93.670886075949369</v>
      </c>
      <c r="AP14" s="56" t="s">
        <v>132</v>
      </c>
      <c r="AQ14" s="56" t="s">
        <v>75</v>
      </c>
      <c r="AR14" s="56" t="s">
        <v>28</v>
      </c>
      <c r="AS14" s="56"/>
      <c r="AT14" s="55">
        <f>IF(AS14="",0,IF(AS14&gt;$AR$2,0,IF(AS14&lt;$AR$2,($AV$2*($AR$2-AS14)))))</f>
        <v>0</v>
      </c>
      <c r="AU14" s="56">
        <v>11.26</v>
      </c>
      <c r="AV14" s="55">
        <f>IF(AU14="",0,IF(AU14&gt;$AR$2,0,IF(AU14&gt;=$AT$2,($AV$2*($AR$2-AU14)))))</f>
        <v>14.213197969543115</v>
      </c>
      <c r="AW14" s="56">
        <v>10.9</v>
      </c>
      <c r="AX14" s="55">
        <f>IF(AW14="",0,IF(AW14&gt;$AR$2,0,IF(AW14&gt;=$AT$2,($AV$2*($AR$2-AW14)))))</f>
        <v>32.487309644669992</v>
      </c>
      <c r="AY14" s="56">
        <v>10.71</v>
      </c>
      <c r="AZ14" s="55">
        <f>IF(AY14="",0,IF(AY14&gt;$AR$2,0,IF(AY14&gt;=$AT$2,($AV$2*($AR$2-AY14)))))</f>
        <v>42.13197969543139</v>
      </c>
      <c r="BA14" s="56"/>
      <c r="BB14" s="55">
        <f>IF(BA14="",0,IF(BA14&gt;$AR$2,0,IF(BA14&gt;=$AT$2,($AV$2*($AR$2-BA14)))))</f>
        <v>0</v>
      </c>
      <c r="BC14" s="56"/>
      <c r="BD14" s="55">
        <f>IF(BC14="",0,IF(BC14&gt;$AR$2,0,IF(BC14&gt;=$AT$2,($AV$2*($AR$2-BC14)))))</f>
        <v>0</v>
      </c>
      <c r="BE14" s="56"/>
      <c r="BF14" s="55">
        <f>IF(BE14="",0,IF(BE14&gt;$AR$2,0,IF(BE14&gt;=$AT$2,($AV$2*($AR$2-BE14)))))</f>
        <v>0</v>
      </c>
      <c r="BG14" s="55">
        <f>SUM(AT14,AV14,AX14,AZ14,BB14,BD14)-MIN(AT14,AV14,AX14,AZ14,BB14,BD14)</f>
        <v>88.832487309644506</v>
      </c>
      <c r="BH14" s="55">
        <f>BG14+BF14</f>
        <v>88.832487309644506</v>
      </c>
    </row>
    <row r="15" spans="1:60" s="19" customFormat="1" x14ac:dyDescent="0.25">
      <c r="B15" s="58" t="s">
        <v>190</v>
      </c>
      <c r="C15" s="58" t="s">
        <v>209</v>
      </c>
      <c r="D15" s="56" t="s">
        <v>55</v>
      </c>
      <c r="E15" s="56"/>
      <c r="F15" s="55">
        <f>IF(E15="",0,IF(E15&gt;$D$2,0,IF(E15&gt;=$F$2,($H$2*($D$2-E15)))))</f>
        <v>0</v>
      </c>
      <c r="G15" s="56"/>
      <c r="H15" s="55">
        <f>IF(G15="",0,IF(G15&gt;$D$2,0,IF(G15&gt;=$F$2,($H$2*($D$2-G15)))))</f>
        <v>0</v>
      </c>
      <c r="I15" s="56">
        <v>9.84</v>
      </c>
      <c r="J15" s="55">
        <f>IF(I15="",0,IF(I15&gt;$D$2,0,IF(I15&gt;=$F$2,($H$2*($D$2-I15)))))</f>
        <v>51.26903553299492</v>
      </c>
      <c r="K15" s="56"/>
      <c r="L15" s="55">
        <f>IF(K15="",0,IF(K15&gt;$D$2,0,IF(K15&gt;=$F$2,($H$2*($D$2-K15)))))</f>
        <v>0</v>
      </c>
      <c r="M15" s="56"/>
      <c r="N15" s="55">
        <f>IF(M15="",0,IF(M15&gt;$D$2,0,IF(M15&gt;=$F$2,($H$2*($D$2-M15)))))</f>
        <v>0</v>
      </c>
      <c r="O15" s="56"/>
      <c r="P15" s="55">
        <f>IF(O15="",0,IF(O15&gt;$D$2,0,IF(O15&gt;=$F$2,($H$2*($D$2-O15)))))</f>
        <v>0</v>
      </c>
      <c r="Q15" s="56"/>
      <c r="R15" s="55">
        <f>IF(Q15="",0,IF(Q15&gt;$D$2,0,IF(Q15&gt;=$F$2,($H$2*($D$2-Q15)))))</f>
        <v>0</v>
      </c>
      <c r="S15" s="55">
        <f>SUM(F15,H15,J15,L15,N15,P15)-MIN(F15,H15,L15,N15,P15)</f>
        <v>51.26903553299492</v>
      </c>
      <c r="T15" s="55">
        <f>S15+R15</f>
        <v>51.26903553299492</v>
      </c>
      <c r="V15" s="7" t="s">
        <v>331</v>
      </c>
      <c r="W15" s="7" t="s">
        <v>350</v>
      </c>
      <c r="X15" s="7" t="s">
        <v>17</v>
      </c>
      <c r="Y15" s="7"/>
      <c r="Z15" s="55">
        <f>IF(Y15="",0,IF(Y15&gt;$X$2,0,IF(Y15&gt;=$Z$2,($AB$2*($X$2-Y15)))))</f>
        <v>0</v>
      </c>
      <c r="AA15" s="7"/>
      <c r="AB15" s="55">
        <f>IF(AA15="",0,IF(AA15&gt;$X$2,0,IF(AA15&gt;=$Z$2,($AB$2*($X$2-AA15)))))</f>
        <v>0</v>
      </c>
      <c r="AC15" s="7"/>
      <c r="AD15" s="55">
        <f>IF(AC15="",0,IF(AC15&gt;$X$2,0,IF(AC15&gt;=$Z$2,($AB$2*($X$2-AC15)))))</f>
        <v>0</v>
      </c>
      <c r="AE15" s="7"/>
      <c r="AF15" s="55">
        <f>IF(AE15="",0,IF(AE15&gt;$X$2,0,IF(AE15&gt;=$Z$2,($AB$2*($X$2-AE15)))))</f>
        <v>0</v>
      </c>
      <c r="AG15" s="7">
        <v>9.59</v>
      </c>
      <c r="AH15" s="55">
        <f>IF(AG15="",0,IF(AG15&gt;$X$2,0,IF(AG15&gt;=$Z$2,($AB$2*($X$2-AG15)))))</f>
        <v>90.126582278480996</v>
      </c>
      <c r="AI15" s="7"/>
      <c r="AJ15" s="55">
        <f>IF(AI15="",0,IF(AI15&gt;$X$2,0,IF(AI15&gt;=$Z$2,($AB$2*($X$2-AI15)))))</f>
        <v>0</v>
      </c>
      <c r="AK15" s="7"/>
      <c r="AL15" s="55">
        <f>IF(AK15="",0,IF(AK15&gt;$X$2,0,IF(AK15&gt;=$Z$2,($AB$2*($X$2-AK15)))))</f>
        <v>0</v>
      </c>
      <c r="AM15" s="55">
        <f>SUM(Z15,AB15,AD15,AF15,AH15,AJ15)-MIN(Z15,AB15,AD15,AF15,AH15,AJ15)</f>
        <v>90.126582278480996</v>
      </c>
      <c r="AN15" s="55">
        <f>AM15+AL15</f>
        <v>90.126582278480996</v>
      </c>
      <c r="AP15" s="56" t="s">
        <v>132</v>
      </c>
      <c r="AQ15" s="56" t="s">
        <v>133</v>
      </c>
      <c r="AR15" s="56" t="s">
        <v>14</v>
      </c>
      <c r="AS15" s="56">
        <v>11.07</v>
      </c>
      <c r="AT15" s="55">
        <f>IF(AS15="",0,IF(AS15&gt;$AR$2,0,IF(AS15&lt;$AR$2,($AV$2*($AR$2-AS15)))))</f>
        <v>23.857868020304512</v>
      </c>
      <c r="AU15" s="56"/>
      <c r="AV15" s="55">
        <f>IF(AU15="",0,IF(AU15&gt;$AR$2,0,IF(AU15&gt;=$AT$2,($AV$2*($AR$2-AU15)))))</f>
        <v>0</v>
      </c>
      <c r="AW15" s="56"/>
      <c r="AX15" s="55">
        <f>IF(AW15="",0,IF(AW15&gt;$AR$2,0,IF(AW15&gt;=$AT$2,($AV$2*($AR$2-AW15)))))</f>
        <v>0</v>
      </c>
      <c r="AY15" s="56">
        <v>10.55</v>
      </c>
      <c r="AZ15" s="55">
        <f>IF(AY15="",0,IF(AY15&gt;$AR$2,0,IF(AY15&gt;=$AT$2,($AV$2*($AR$2-AY15)))))</f>
        <v>50.253807106598913</v>
      </c>
      <c r="BA15" s="56"/>
      <c r="BB15" s="55">
        <f>IF(BA15="",0,IF(BA15&gt;$AR$2,0,IF(BA15&gt;=$AT$2,($AV$2*($AR$2-BA15)))))</f>
        <v>0</v>
      </c>
      <c r="BC15" s="56"/>
      <c r="BD15" s="55">
        <f>IF(BC15="",0,IF(BC15&gt;$AR$2,0,IF(BC15&gt;=$AT$2,($AV$2*($AR$2-BC15)))))</f>
        <v>0</v>
      </c>
      <c r="BE15" s="56"/>
      <c r="BF15" s="55">
        <f>IF(BE15="",0,IF(BE15&gt;$AR$2,0,IF(BE15&gt;=$AT$2,($AV$2*($AR$2-BE15)))))</f>
        <v>0</v>
      </c>
      <c r="BG15" s="55">
        <f>SUM(AT15,AV15,AX15,AZ15,BB15,BD15)-MIN(AT15,AV15,AX15,AZ15,BB15,BD15)</f>
        <v>74.111675126903421</v>
      </c>
      <c r="BH15" s="55">
        <f>BG15+BF15</f>
        <v>74.111675126903421</v>
      </c>
    </row>
    <row r="16" spans="1:60" s="19" customFormat="1" x14ac:dyDescent="0.25">
      <c r="B16" s="58" t="s">
        <v>302</v>
      </c>
      <c r="C16" s="58" t="s">
        <v>303</v>
      </c>
      <c r="D16" s="58" t="s">
        <v>28</v>
      </c>
      <c r="E16" s="56"/>
      <c r="F16" s="55">
        <f>IF(E16="",0,IF(E16&gt;$D$2,0,IF(E16&gt;=$F$2,($H$2*($D$2-E16)))))</f>
        <v>0</v>
      </c>
      <c r="G16" s="56"/>
      <c r="H16" s="55">
        <f>IF(G16="",0,IF(G16&gt;$D$2,0,IF(G16&gt;=$F$2,($H$2*($D$2-G16)))))</f>
        <v>0</v>
      </c>
      <c r="I16" s="58">
        <v>10.9</v>
      </c>
      <c r="J16" s="55">
        <f>IF(I16="",0,IF(I16&gt;$D$2,0,IF(I16&gt;=$F$2,($H$2*($D$2-I16)))))</f>
        <v>0</v>
      </c>
      <c r="K16" s="56">
        <v>10.46</v>
      </c>
      <c r="L16" s="55">
        <f>IF(K16="",0,IF(K16&gt;$D$2,0,IF(K16&gt;=$F$2,($H$2*($D$2-K16)))))</f>
        <v>19.796954314720754</v>
      </c>
      <c r="M16" s="56">
        <v>10.58</v>
      </c>
      <c r="N16" s="55">
        <f>IF(M16="",0,IF(M16&gt;$D$2,0,IF(M16&gt;=$F$2,($H$2*($D$2-M16)))))</f>
        <v>13.705583756345158</v>
      </c>
      <c r="O16" s="56"/>
      <c r="P16" s="55">
        <f>IF(O16="",0,IF(O16&gt;$D$2,0,IF(O16&gt;=$F$2,($H$2*($D$2-O16)))))</f>
        <v>0</v>
      </c>
      <c r="Q16" s="56"/>
      <c r="R16" s="55">
        <f>IF(Q16="",0,IF(Q16&gt;$D$2,0,IF(Q16&gt;=$F$2,($H$2*($D$2-Q16)))))</f>
        <v>0</v>
      </c>
      <c r="S16" s="55">
        <f>SUM(F16,H16,J16,L16,N16,P16)-MIN(F16,H16,L16,N16,P16)</f>
        <v>33.502538071065914</v>
      </c>
      <c r="T16" s="55">
        <f>S16+R16</f>
        <v>33.502538071065914</v>
      </c>
      <c r="V16" s="56" t="s">
        <v>314</v>
      </c>
      <c r="W16" s="56" t="s">
        <v>330</v>
      </c>
      <c r="X16" s="56" t="s">
        <v>277</v>
      </c>
      <c r="Y16" s="56"/>
      <c r="Z16" s="55">
        <f>IF(Y16="",0,IF(Y16&gt;$X$2,0,IF(Y16&gt;=$Z$2,($AB$2*($X$2-Y16)))))</f>
        <v>0</v>
      </c>
      <c r="AA16" s="56"/>
      <c r="AB16" s="55">
        <f>IF(AA16="",0,IF(AA16&gt;$X$2,0,IF(AA16&gt;=$Z$2,($AB$2*($X$2-AA16)))))</f>
        <v>0</v>
      </c>
      <c r="AC16" s="56"/>
      <c r="AD16" s="55">
        <f>IF(AC16="",0,IF(AC16&gt;$X$2,0,IF(AC16&gt;=$Z$2,($AB$2*($X$2-AC16)))))</f>
        <v>0</v>
      </c>
      <c r="AE16" s="56">
        <v>9.65</v>
      </c>
      <c r="AF16" s="55">
        <f>IF(AE16="",0,IF(AE16&gt;$X$2,0,IF(AE16&gt;=$Z$2,($AB$2*($X$2-AE16)))))</f>
        <v>87.088607594936661</v>
      </c>
      <c r="AG16" s="56"/>
      <c r="AH16" s="55">
        <f>IF(AG16="",0,IF(AG16&gt;$X$2,0,IF(AG16&gt;=$Z$2,($AB$2*($X$2-AG16)))))</f>
        <v>0</v>
      </c>
      <c r="AI16" s="56"/>
      <c r="AJ16" s="55">
        <f>IF(AI16="",0,IF(AI16&gt;$X$2,0,IF(AI16&gt;=$Z$2,($AB$2*($X$2-AI16)))))</f>
        <v>0</v>
      </c>
      <c r="AK16" s="56"/>
      <c r="AL16" s="55">
        <f>IF(AK16="",0,IF(AK16&gt;$X$2,0,IF(AK16&gt;=$Z$2,($AB$2*($X$2-AK16)))))</f>
        <v>0</v>
      </c>
      <c r="AM16" s="55">
        <f>SUM(Z16,AB16,AD16,AF16,AH16,AJ16)-MIN(Z16,AB16,AD16,AF16,AH16,AJ16)</f>
        <v>87.088607594936661</v>
      </c>
      <c r="AN16" s="55">
        <f>AM16+AL16</f>
        <v>87.088607594936661</v>
      </c>
      <c r="AP16" s="58" t="s">
        <v>384</v>
      </c>
      <c r="AQ16" s="7" t="s">
        <v>385</v>
      </c>
      <c r="AR16" s="7" t="s">
        <v>17</v>
      </c>
      <c r="AS16" s="7"/>
      <c r="AT16" s="55">
        <f>IF(AS16="",0,IF(AS16&gt;$AR$2,0,IF(AS16&lt;$AR$2,($AV$2*($AR$2-AS16)))))</f>
        <v>0</v>
      </c>
      <c r="AU16" s="7"/>
      <c r="AV16" s="55">
        <f>IF(AU16="",0,IF(AU16&gt;$AR$2,0,IF(AU16&gt;=$AT$2,($AV$2*($AR$2-AU16)))))</f>
        <v>0</v>
      </c>
      <c r="AW16" s="7"/>
      <c r="AX16" s="55">
        <f>IF(AW16="",0,IF(AW16&gt;$AR$2,0,IF(AW16&gt;=$AT$2,($AV$2*($AR$2-AW16)))))</f>
        <v>0</v>
      </c>
      <c r="AY16" s="7"/>
      <c r="AZ16" s="55">
        <f>IF(AY16="",0,IF(AY16&gt;$AR$2,0,IF(AY16&gt;=$AT$2,($AV$2*($AR$2-AY16)))))</f>
        <v>0</v>
      </c>
      <c r="BA16" s="7">
        <v>10.15</v>
      </c>
      <c r="BB16" s="55">
        <f>IF(BA16="",0,IF(BA16&gt;$AR$2,0,IF(BA16&gt;=$AT$2,($AV$2*($AR$2-BA16)))))</f>
        <v>70.558375634517716</v>
      </c>
      <c r="BC16" s="7"/>
      <c r="BD16" s="55">
        <f>IF(BC16="",0,IF(BC16&gt;$AR$2,0,IF(BC16&gt;=$AT$2,($AV$2*($AR$2-BC16)))))</f>
        <v>0</v>
      </c>
      <c r="BE16" s="7"/>
      <c r="BF16" s="55">
        <f>IF(BE16="",0,IF(BE16&gt;$AR$2,0,IF(BE16&gt;=$AT$2,($AV$2*($AR$2-BE16)))))</f>
        <v>0</v>
      </c>
      <c r="BG16" s="55">
        <f>SUM(AT16,AV16,AX16,AZ16,BB16,BD16)-MIN(AT16,AV16,AX16,AZ16,BB16,BD16)</f>
        <v>70.558375634517716</v>
      </c>
      <c r="BH16" s="55">
        <f>BG16+BF16</f>
        <v>70.558375634517716</v>
      </c>
    </row>
    <row r="17" spans="2:60" s="19" customFormat="1" x14ac:dyDescent="0.25">
      <c r="B17" s="58" t="s">
        <v>140</v>
      </c>
      <c r="C17" s="58" t="s">
        <v>232</v>
      </c>
      <c r="D17" s="58" t="s">
        <v>28</v>
      </c>
      <c r="E17" s="7"/>
      <c r="F17" s="55">
        <f>IF(E17="",0,IF(E17&gt;$D$2,0,IF(E17&gt;=$F$2,($H$2*($D$2-E17)))))</f>
        <v>0</v>
      </c>
      <c r="G17" s="7"/>
      <c r="H17" s="55">
        <f>IF(G17="",0,IF(G17&gt;$D$2,0,IF(G17&gt;=$F$2,($H$2*($D$2-G17)))))</f>
        <v>0</v>
      </c>
      <c r="I17" s="7">
        <v>10.74</v>
      </c>
      <c r="J17" s="55">
        <f>IF(I17="",0,IF(I17&gt;$D$2,0,IF(I17&gt;=$F$2,($H$2*($D$2-I17)))))</f>
        <v>5.5837563451776369</v>
      </c>
      <c r="K17" s="7"/>
      <c r="L17" s="55">
        <f>IF(K17="",0,IF(K17&gt;$D$2,0,IF(K17&gt;=$F$2,($H$2*($D$2-K17)))))</f>
        <v>0</v>
      </c>
      <c r="M17" s="7">
        <v>10.51</v>
      </c>
      <c r="N17" s="55">
        <f>IF(M17="",0,IF(M17&gt;$D$2,0,IF(M17&gt;=$F$2,($H$2*($D$2-M17)))))</f>
        <v>17.25888324873096</v>
      </c>
      <c r="O17" s="7"/>
      <c r="P17" s="55">
        <f>IF(O17="",0,IF(O17&gt;$D$2,0,IF(O17&gt;=$F$2,($H$2*($D$2-O17)))))</f>
        <v>0</v>
      </c>
      <c r="Q17" s="7"/>
      <c r="R17" s="55">
        <f>IF(Q17="",0,IF(Q17&gt;$D$2,0,IF(Q17&gt;=$F$2,($H$2*($D$2-Q17)))))</f>
        <v>0</v>
      </c>
      <c r="S17" s="55">
        <f>SUM(F17,H17,J17,L17,N17,P17)-MIN(F17,H17,L17,N17,P17)</f>
        <v>22.842639593908597</v>
      </c>
      <c r="T17" s="55">
        <f>S17+R17</f>
        <v>22.842639593908597</v>
      </c>
      <c r="V17" s="7" t="s">
        <v>213</v>
      </c>
      <c r="W17" s="7" t="s">
        <v>306</v>
      </c>
      <c r="X17" s="7" t="s">
        <v>17</v>
      </c>
      <c r="Y17" s="7"/>
      <c r="Z17" s="55">
        <f>IF(Y17="",0,IF(Y17&gt;$X$2,0,IF(Y17&gt;=$Z$2,($AB$2*($X$2-Y17)))))</f>
        <v>0</v>
      </c>
      <c r="AA17" s="7"/>
      <c r="AB17" s="55">
        <f>IF(AA17="",0,IF(AA17&gt;$X$2,0,IF(AA17&gt;=$Z$2,($AB$2*($X$2-AA17)))))</f>
        <v>0</v>
      </c>
      <c r="AC17" s="7"/>
      <c r="AD17" s="55">
        <f>IF(AC17="",0,IF(AC17&gt;$X$2,0,IF(AC17&gt;=$Z$2,($AB$2*($X$2-AC17)))))</f>
        <v>0</v>
      </c>
      <c r="AE17" s="7"/>
      <c r="AF17" s="55">
        <f>IF(AE17="",0,IF(AE17&gt;$X$2,0,IF(AE17&gt;=$Z$2,($AB$2*($X$2-AE17)))))</f>
        <v>0</v>
      </c>
      <c r="AG17" s="7">
        <v>9.8000000000000007</v>
      </c>
      <c r="AH17" s="55">
        <f>IF(AG17="",0,IF(AG17&gt;$X$2,0,IF(AG17&gt;=$Z$2,($AB$2*($X$2-AG17)))))</f>
        <v>79.49367088607589</v>
      </c>
      <c r="AI17" s="7"/>
      <c r="AJ17" s="55">
        <f>IF(AI17="",0,IF(AI17&gt;$X$2,0,IF(AI17&gt;=$Z$2,($AB$2*($X$2-AI17)))))</f>
        <v>0</v>
      </c>
      <c r="AK17" s="7"/>
      <c r="AL17" s="55">
        <f>IF(AK17="",0,IF(AK17&gt;$X$2,0,IF(AK17&gt;=$Z$2,($AB$2*($X$2-AK17)))))</f>
        <v>0</v>
      </c>
      <c r="AM17" s="55">
        <f>SUM(Z17,AB17,AD17,AF17,AH17,AJ17)-MIN(Z17,AB17,AD17,AF17,AH17,AJ17)</f>
        <v>79.49367088607589</v>
      </c>
      <c r="AN17" s="55">
        <f>AM17+AL17</f>
        <v>79.49367088607589</v>
      </c>
      <c r="AP17" s="56" t="s">
        <v>161</v>
      </c>
      <c r="AQ17" s="56" t="s">
        <v>177</v>
      </c>
      <c r="AR17" s="56" t="s">
        <v>14</v>
      </c>
      <c r="AS17" s="56"/>
      <c r="AT17" s="55">
        <f>IF(AS17="",0,IF(AS17&gt;$AR$2,0,IF(AS17&lt;$AR$2,($AV$2*($AR$2-AS17)))))</f>
        <v>0</v>
      </c>
      <c r="AU17" s="56">
        <v>10.3</v>
      </c>
      <c r="AV17" s="55">
        <f>IF(AU17="",0,IF(AU17&gt;$AR$2,0,IF(AU17&gt;=$AT$2,($AV$2*($AR$2-AU17)))))</f>
        <v>62.944162436548147</v>
      </c>
      <c r="AW17" s="56"/>
      <c r="AX17" s="55">
        <f>IF(AW17="",0,IF(AW17&gt;$AR$2,0,IF(AW17&gt;=$AT$2,($AV$2*($AR$2-AW17)))))</f>
        <v>0</v>
      </c>
      <c r="AY17" s="56"/>
      <c r="AZ17" s="55">
        <f>IF(AY17="",0,IF(AY17&gt;$AR$2,0,IF(AY17&gt;=$AT$2,($AV$2*($AR$2-AY17)))))</f>
        <v>0</v>
      </c>
      <c r="BA17" s="56"/>
      <c r="BB17" s="55">
        <f>IF(BA17="",0,IF(BA17&gt;$AR$2,0,IF(BA17&gt;=$AT$2,($AV$2*($AR$2-BA17)))))</f>
        <v>0</v>
      </c>
      <c r="BC17" s="56"/>
      <c r="BD17" s="55">
        <f>IF(BC17="",0,IF(BC17&gt;$AR$2,0,IF(BC17&gt;=$AT$2,($AV$2*($AR$2-BC17)))))</f>
        <v>0</v>
      </c>
      <c r="BE17" s="56"/>
      <c r="BF17" s="55">
        <f>IF(BE17="",0,IF(BE17&gt;$AR$2,0,IF(BE17&gt;=$AT$2,($AV$2*($AR$2-BE17)))))</f>
        <v>0</v>
      </c>
      <c r="BG17" s="55">
        <f>SUM(AT17,AV17,AX17,AZ17,BB17,BD17)-MIN(AT17,AV17,AX17,AZ17,BB17,BD17)</f>
        <v>62.944162436548147</v>
      </c>
      <c r="BH17" s="55">
        <f>BG17+BF17</f>
        <v>62.944162436548147</v>
      </c>
    </row>
    <row r="18" spans="2:60" s="19" customFormat="1" x14ac:dyDescent="0.25">
      <c r="B18" s="56" t="s">
        <v>142</v>
      </c>
      <c r="C18" s="56" t="s">
        <v>154</v>
      </c>
      <c r="D18" s="56" t="s">
        <v>17</v>
      </c>
      <c r="E18" s="56"/>
      <c r="F18" s="55">
        <f>IF(E18="",0,IF(E18&gt;$D$2,0,IF(E18&gt;=$F$2,($H$2*($D$2-E18)))))</f>
        <v>0</v>
      </c>
      <c r="G18" s="56">
        <v>10.42</v>
      </c>
      <c r="H18" s="55">
        <f>IF(G18="",0,IF(G18&gt;$D$2,0,IF(G18&gt;=$F$2,($H$2*($D$2-G18)))))</f>
        <v>21.827411167512679</v>
      </c>
      <c r="I18" s="56"/>
      <c r="J18" s="55">
        <f>IF(I18="",0,IF(I18&gt;$D$2,0,IF(I18&gt;=$F$2,($H$2*($D$2-I18)))))</f>
        <v>0</v>
      </c>
      <c r="K18" s="56"/>
      <c r="L18" s="55">
        <f>IF(K18="",0,IF(K18&gt;$D$2,0,IF(K18&gt;=$F$2,($H$2*($D$2-K18)))))</f>
        <v>0</v>
      </c>
      <c r="M18" s="56"/>
      <c r="N18" s="55">
        <f>IF(M18="",0,IF(M18&gt;$D$2,0,IF(M18&gt;=$F$2,($H$2*($D$2-M18)))))</f>
        <v>0</v>
      </c>
      <c r="O18" s="56"/>
      <c r="P18" s="55">
        <f>IF(O18="",0,IF(O18&gt;$D$2,0,IF(O18&gt;=$F$2,($H$2*($D$2-O18)))))</f>
        <v>0</v>
      </c>
      <c r="Q18" s="56"/>
      <c r="R18" s="55">
        <f>IF(Q18="",0,IF(Q18&gt;$D$2,0,IF(Q18&gt;=$F$2,($H$2*($D$2-Q18)))))</f>
        <v>0</v>
      </c>
      <c r="S18" s="55">
        <f>SUM(F18,H18,J18,L18,N18,P18)-MIN(F18,H18,L18,N18,P18)</f>
        <v>21.827411167512679</v>
      </c>
      <c r="T18" s="55">
        <f>S18+R18</f>
        <v>21.827411167512679</v>
      </c>
      <c r="V18" s="58" t="s">
        <v>144</v>
      </c>
      <c r="W18" s="56" t="s">
        <v>305</v>
      </c>
      <c r="X18" s="56" t="s">
        <v>11</v>
      </c>
      <c r="Y18" s="56"/>
      <c r="Z18" s="55">
        <f>IF(Y18="",0,IF(Y18&gt;$X$2,0,IF(Y18&gt;=$Z$2,($AB$2*($X$2-Y18)))))</f>
        <v>0</v>
      </c>
      <c r="AA18" s="56"/>
      <c r="AB18" s="55">
        <f>IF(AA18="",0,IF(AA18&gt;$X$2,0,IF(AA18&gt;=$Z$2,($AB$2*($X$2-AA18)))))</f>
        <v>0</v>
      </c>
      <c r="AC18" s="56">
        <v>9.84</v>
      </c>
      <c r="AD18" s="55">
        <f>IF(AC18="",0,IF(AC18&gt;$X$2,0,IF(AC18&gt;=$Z$2,($AB$2*($X$2-AC18)))))</f>
        <v>77.468354430379719</v>
      </c>
      <c r="AE18" s="56"/>
      <c r="AF18" s="55">
        <f>IF(AE18="",0,IF(AE18&gt;$X$2,0,IF(AE18&gt;=$Z$2,($AB$2*($X$2-AE18)))))</f>
        <v>0</v>
      </c>
      <c r="AG18" s="56"/>
      <c r="AH18" s="55">
        <f>IF(AG18="",0,IF(AG18&gt;$X$2,0,IF(AG18&gt;=$Z$2,($AB$2*($X$2-AG18)))))</f>
        <v>0</v>
      </c>
      <c r="AI18" s="56"/>
      <c r="AJ18" s="55">
        <f>IF(AI18="",0,IF(AI18&gt;$X$2,0,IF(AI18&gt;=$Z$2,($AB$2*($X$2-AI18)))))</f>
        <v>0</v>
      </c>
      <c r="AK18" s="56"/>
      <c r="AL18" s="55">
        <f>IF(AK18="",0,IF(AK18&gt;$X$2,0,IF(AK18&gt;=$Z$2,($AB$2*($X$2-AK18)))))</f>
        <v>0</v>
      </c>
      <c r="AM18" s="55">
        <f>SUM(Z18,AB18,AD18,AF18,AH18,AJ18)-MIN(Z18,AB18,AD18,AF18,AH18,AJ18)</f>
        <v>77.468354430379719</v>
      </c>
      <c r="AN18" s="55">
        <f>AM18+AL18</f>
        <v>77.468354430379719</v>
      </c>
      <c r="AP18" s="7" t="s">
        <v>342</v>
      </c>
      <c r="AQ18" s="7" t="s">
        <v>343</v>
      </c>
      <c r="AR18" s="7" t="s">
        <v>17</v>
      </c>
      <c r="AS18" s="7"/>
      <c r="AT18" s="55">
        <f>IF(AS18="",0,IF(AS18&gt;$AR$2,0,IF(AS18&lt;$AR$2,($AV$2*($AR$2-AS18)))))</f>
        <v>0</v>
      </c>
      <c r="AU18" s="7"/>
      <c r="AV18" s="55">
        <f>IF(AU18="",0,IF(AU18&gt;$AR$2,0,IF(AU18&gt;=$AT$2,($AV$2*($AR$2-AU18)))))</f>
        <v>0</v>
      </c>
      <c r="AW18" s="7"/>
      <c r="AX18" s="55">
        <f>IF(AW18="",0,IF(AW18&gt;$AR$2,0,IF(AW18&gt;=$AT$2,($AV$2*($AR$2-AW18)))))</f>
        <v>0</v>
      </c>
      <c r="AY18" s="7"/>
      <c r="AZ18" s="55">
        <f>IF(AY18="",0,IF(AY18&gt;$AR$2,0,IF(AY18&gt;=$AT$2,($AV$2*($AR$2-AY18)))))</f>
        <v>0</v>
      </c>
      <c r="BA18" s="7">
        <v>10.42</v>
      </c>
      <c r="BB18" s="55">
        <f>IF(BA18="",0,IF(BA18&gt;$AR$2,0,IF(BA18&gt;=$AT$2,($AV$2*($AR$2-BA18)))))</f>
        <v>56.852791878172553</v>
      </c>
      <c r="BC18" s="7"/>
      <c r="BD18" s="55">
        <f>IF(BC18="",0,IF(BC18&gt;$AR$2,0,IF(BC18&gt;=$AT$2,($AV$2*($AR$2-BC18)))))</f>
        <v>0</v>
      </c>
      <c r="BE18" s="7"/>
      <c r="BF18" s="55">
        <f>IF(BE18="",0,IF(BE18&gt;$AR$2,0,IF(BE18&gt;=$AT$2,($AV$2*($AR$2-BE18)))))</f>
        <v>0</v>
      </c>
      <c r="BG18" s="55">
        <f>SUM(AT18,AV18,AX18,AZ18,BB18,BD18)-MIN(AT18,AV18,AX18,AZ18,BB18,BD18)</f>
        <v>56.852791878172553</v>
      </c>
      <c r="BH18" s="55">
        <f>BG18+BF18</f>
        <v>56.852791878172553</v>
      </c>
    </row>
    <row r="19" spans="2:60" x14ac:dyDescent="0.25">
      <c r="B19" s="56" t="s">
        <v>134</v>
      </c>
      <c r="C19" s="56" t="s">
        <v>155</v>
      </c>
      <c r="D19" s="56" t="s">
        <v>17</v>
      </c>
      <c r="E19" s="56"/>
      <c r="F19" s="55">
        <f>IF(E19="",0,IF(E19&gt;$D$2,0,IF(E19&gt;=$F$2,($H$2*($D$2-E19)))))</f>
        <v>0</v>
      </c>
      <c r="G19" s="56">
        <v>10.55</v>
      </c>
      <c r="H19" s="55">
        <f>IF(G19="",0,IF(G19&gt;$D$2,0,IF(G19&gt;=$F$2,($H$2*($D$2-G19)))))</f>
        <v>15.228426395939033</v>
      </c>
      <c r="I19" s="56"/>
      <c r="J19" s="55">
        <f>IF(I19="",0,IF(I19&gt;$D$2,0,IF(I19&gt;=$F$2,($H$2*($D$2-I19)))))</f>
        <v>0</v>
      </c>
      <c r="K19" s="56"/>
      <c r="L19" s="55">
        <f>IF(K19="",0,IF(K19&gt;$D$2,0,IF(K19&gt;=$F$2,($H$2*($D$2-K19)))))</f>
        <v>0</v>
      </c>
      <c r="M19" s="56"/>
      <c r="N19" s="55">
        <f>IF(M19="",0,IF(M19&gt;$D$2,0,IF(M19&gt;=$F$2,($H$2*($D$2-M19)))))</f>
        <v>0</v>
      </c>
      <c r="O19" s="56"/>
      <c r="P19" s="55">
        <f>IF(O19="",0,IF(O19&gt;$D$2,0,IF(O19&gt;=$F$2,($H$2*($D$2-O19)))))</f>
        <v>0</v>
      </c>
      <c r="Q19" s="56"/>
      <c r="R19" s="55">
        <f>IF(Q19="",0,IF(Q19&gt;$D$2,0,IF(Q19&gt;=$F$2,($H$2*($D$2-Q19)))))</f>
        <v>0</v>
      </c>
      <c r="S19" s="55">
        <f>SUM(F19,H19,J19,L19,N19,P19)-MIN(F19,H19,L19,N19,P19)</f>
        <v>15.228426395939033</v>
      </c>
      <c r="T19" s="55">
        <f>S19+R19</f>
        <v>15.228426395939033</v>
      </c>
      <c r="V19" s="7" t="s">
        <v>197</v>
      </c>
      <c r="W19" s="7" t="s">
        <v>198</v>
      </c>
      <c r="X19" s="7" t="s">
        <v>28</v>
      </c>
      <c r="Y19" s="7"/>
      <c r="Z19" s="55">
        <f>IF(Y19="",0,IF(Y19&gt;$X$2,0,IF(Y19&gt;=$Z$2,($AB$2*($X$2-Y19)))))</f>
        <v>0</v>
      </c>
      <c r="AA19" s="7"/>
      <c r="AB19" s="55">
        <f>IF(AA19="",0,IF(AA19&gt;$X$2,0,IF(AA19&gt;=$Z$2,($AB$2*($X$2-AA19)))))</f>
        <v>0</v>
      </c>
      <c r="AC19" s="7"/>
      <c r="AD19" s="55">
        <f>IF(AC19="",0,IF(AC19&gt;$X$2,0,IF(AC19&gt;=$Z$2,($AB$2*($X$2-AC19)))))</f>
        <v>0</v>
      </c>
      <c r="AE19" s="7"/>
      <c r="AF19" s="55">
        <f>IF(AE19="",0,IF(AE19&gt;$X$2,0,IF(AE19&gt;=$Z$2,($AB$2*($X$2-AE19)))))</f>
        <v>0</v>
      </c>
      <c r="AG19" s="7">
        <v>9.86</v>
      </c>
      <c r="AH19" s="55">
        <f>IF(AG19="",0,IF(AG19&gt;$X$2,0,IF(AG19&gt;=$Z$2,($AB$2*($X$2-AG19)))))</f>
        <v>76.455696202531641</v>
      </c>
      <c r="AI19" s="7"/>
      <c r="AJ19" s="55">
        <f>IF(AI19="",0,IF(AI19&gt;$X$2,0,IF(AI19&gt;=$Z$2,($AB$2*($X$2-AI19)))))</f>
        <v>0</v>
      </c>
      <c r="AK19" s="7"/>
      <c r="AL19" s="55">
        <f>IF(AK19="",0,IF(AK19&gt;$X$2,0,IF(AK19&gt;=$Z$2,($AB$2*($X$2-AK19)))))</f>
        <v>0</v>
      </c>
      <c r="AM19" s="55">
        <f>SUM(Z19,AB19,AD19,AF19,AH19,AJ19)-MIN(Z19,AB19,AD19,AF19,AH19,AJ19)</f>
        <v>76.455696202531641</v>
      </c>
      <c r="AN19" s="55">
        <f>AM19+AL19</f>
        <v>76.455696202531641</v>
      </c>
      <c r="AP19" s="56" t="s">
        <v>179</v>
      </c>
      <c r="AQ19" s="56" t="s">
        <v>180</v>
      </c>
      <c r="AR19" s="56" t="s">
        <v>11</v>
      </c>
      <c r="AS19" s="56"/>
      <c r="AT19" s="55">
        <f>IF(AS19="",0,IF(AS19&gt;$AR$2,0,IF(AS19&lt;$AR$2,($AV$2*($AR$2-AS19)))))</f>
        <v>0</v>
      </c>
      <c r="AU19" s="56">
        <v>10.57</v>
      </c>
      <c r="AV19" s="55">
        <f>IF(AU19="",0,IF(AU19&gt;$AR$2,0,IF(AU19&gt;=$AT$2,($AV$2*($AR$2-AU19)))))</f>
        <v>49.238578680202991</v>
      </c>
      <c r="AW19" s="56"/>
      <c r="AX19" s="55">
        <f>IF(AW19="",0,IF(AW19&gt;$AR$2,0,IF(AW19&gt;=$AT$2,($AV$2*($AR$2-AW19)))))</f>
        <v>0</v>
      </c>
      <c r="AY19" s="56"/>
      <c r="AZ19" s="55">
        <f>IF(AY19="",0,IF(AY19&gt;$AR$2,0,IF(AY19&gt;=$AT$2,($AV$2*($AR$2-AY19)))))</f>
        <v>0</v>
      </c>
      <c r="BA19" s="56"/>
      <c r="BB19" s="55">
        <f>IF(BA19="",0,IF(BA19&gt;$AR$2,0,IF(BA19&gt;=$AT$2,($AV$2*($AR$2-BA19)))))</f>
        <v>0</v>
      </c>
      <c r="BC19" s="56"/>
      <c r="BD19" s="55">
        <f>IF(BC19="",0,IF(BC19&gt;$AR$2,0,IF(BC19&gt;=$AT$2,($AV$2*($AR$2-BC19)))))</f>
        <v>0</v>
      </c>
      <c r="BE19" s="56"/>
      <c r="BF19" s="55">
        <f>IF(BE19="",0,IF(BE19&gt;$AR$2,0,IF(BE19&gt;=$AT$2,($AV$2*($AR$2-BE19)))))</f>
        <v>0</v>
      </c>
      <c r="BG19" s="55">
        <f>SUM(AT19,AV19,AX19,AZ19,BB19,BD19)-MIN(AT19,AV19,AX19,AZ19,BB19,BD19)</f>
        <v>49.238578680202991</v>
      </c>
      <c r="BH19" s="55">
        <f>BG19+BF19</f>
        <v>49.238578680202991</v>
      </c>
    </row>
    <row r="20" spans="2:60" x14ac:dyDescent="0.25">
      <c r="B20" s="56" t="s">
        <v>138</v>
      </c>
      <c r="C20" s="56" t="s">
        <v>156</v>
      </c>
      <c r="D20" s="56" t="s">
        <v>14</v>
      </c>
      <c r="E20" s="56"/>
      <c r="F20" s="55">
        <f>IF(E20="",0,IF(E20&gt;$D$2,0,IF(E20&gt;=$F$2,($H$2*($D$2-E20)))))</f>
        <v>0</v>
      </c>
      <c r="G20" s="56">
        <v>10.78</v>
      </c>
      <c r="H20" s="55">
        <f>IF(G20="",0,IF(G20&gt;$D$2,0,IF(G20&gt;=$F$2,($H$2*($D$2-G20)))))</f>
        <v>3.5532994923858015</v>
      </c>
      <c r="I20" s="56"/>
      <c r="J20" s="55">
        <f>IF(I20="",0,IF(I20&gt;$D$2,0,IF(I20&gt;=$F$2,($H$2*($D$2-I20)))))</f>
        <v>0</v>
      </c>
      <c r="K20" s="56"/>
      <c r="L20" s="55">
        <f>IF(K20="",0,IF(K20&gt;$D$2,0,IF(K20&gt;=$F$2,($H$2*($D$2-K20)))))</f>
        <v>0</v>
      </c>
      <c r="M20" s="56"/>
      <c r="N20" s="55">
        <f>IF(M20="",0,IF(M20&gt;$D$2,0,IF(M20&gt;=$F$2,($H$2*($D$2-M20)))))</f>
        <v>0</v>
      </c>
      <c r="O20" s="56"/>
      <c r="P20" s="55">
        <f>IF(O20="",0,IF(O20&gt;$D$2,0,IF(O20&gt;=$F$2,($H$2*($D$2-O20)))))</f>
        <v>0</v>
      </c>
      <c r="Q20" s="56"/>
      <c r="R20" s="55">
        <f>IF(Q20="",0,IF(Q20&gt;$D$2,0,IF(Q20&gt;=$F$2,($H$2*($D$2-Q20)))))</f>
        <v>0</v>
      </c>
      <c r="S20" s="55">
        <f>SUM(F20,H20,J20,L20,N20,P20)-MIN(F20,H20,L20,N20,P20)</f>
        <v>3.5532994923858015</v>
      </c>
      <c r="T20" s="55">
        <f>S20+R20</f>
        <v>3.5532994923858015</v>
      </c>
      <c r="V20" s="58" t="s">
        <v>319</v>
      </c>
      <c r="W20" s="58" t="s">
        <v>370</v>
      </c>
      <c r="X20" s="58" t="s">
        <v>277</v>
      </c>
      <c r="Y20" s="7"/>
      <c r="Z20" s="55">
        <f>IF(Y20="",0,IF(Y20&gt;$X$2,0,IF(Y20&gt;=$Z$2,($AB$2*($X$2-Y20)))))</f>
        <v>0</v>
      </c>
      <c r="AA20" s="7"/>
      <c r="AB20" s="55">
        <f>IF(AA20="",0,IF(AA20&gt;$X$2,0,IF(AA20&gt;=$Z$2,($AB$2*($X$2-AA20)))))</f>
        <v>0</v>
      </c>
      <c r="AC20" s="7"/>
      <c r="AD20" s="55">
        <f>IF(AC20="",0,IF(AC20&gt;$X$2,0,IF(AC20&gt;=$Z$2,($AB$2*($X$2-AC20)))))</f>
        <v>0</v>
      </c>
      <c r="AE20" s="7">
        <v>9.9499999999999993</v>
      </c>
      <c r="AF20" s="55">
        <f>IF(AE20="",0,IF(AE20&gt;$X$2,0,IF(AE20&gt;=$Z$2,($AB$2*($X$2-AE20)))))</f>
        <v>71.898734177215189</v>
      </c>
      <c r="AG20" s="7"/>
      <c r="AH20" s="55">
        <f>IF(AG20="",0,IF(AG20&gt;$X$2,0,IF(AG20&gt;=$Z$2,($AB$2*($X$2-AG20)))))</f>
        <v>0</v>
      </c>
      <c r="AI20" s="7"/>
      <c r="AJ20" s="55">
        <f>IF(AI20="",0,IF(AI20&gt;$X$2,0,IF(AI20&gt;=$Z$2,($AB$2*($X$2-AI20)))))</f>
        <v>0</v>
      </c>
      <c r="AK20" s="7"/>
      <c r="AL20" s="55">
        <f>IF(AK20="",0,IF(AK20&gt;$X$2,0,IF(AK20&gt;=$Z$2,($AB$2*($X$2-AK20)))))</f>
        <v>0</v>
      </c>
      <c r="AM20" s="55">
        <f>SUM(Z20,AB20,AD20,AF20,AH20,AJ20)-MIN(Z20,AB20,AD20,AF20,AH20,AJ20)</f>
        <v>71.898734177215189</v>
      </c>
      <c r="AN20" s="55">
        <f>AM20+AL20</f>
        <v>71.898734177215189</v>
      </c>
      <c r="AP20" s="58" t="s">
        <v>312</v>
      </c>
      <c r="AQ20" s="58" t="s">
        <v>313</v>
      </c>
      <c r="AR20" s="58" t="s">
        <v>95</v>
      </c>
      <c r="AS20" s="56"/>
      <c r="AT20" s="55">
        <f>IF(AS20="",0,IF(AS20&gt;$AR$2,0,IF(AS20&lt;$AR$2,($AV$2*($AR$2-AS20)))))</f>
        <v>0</v>
      </c>
      <c r="AU20" s="56"/>
      <c r="AV20" s="55">
        <f>IF(AU20="",0,IF(AU20&gt;$AR$2,0,IF(AU20&gt;=$AT$2,($AV$2*($AR$2-AU20)))))</f>
        <v>0</v>
      </c>
      <c r="AW20" s="56">
        <v>10.63</v>
      </c>
      <c r="AX20" s="55">
        <f>IF(AW20="",0,IF(AW20&gt;$AR$2,0,IF(AW20&gt;=$AT$2,($AV$2*($AR$2-AW20)))))</f>
        <v>46.192893401015148</v>
      </c>
      <c r="AY20" s="56"/>
      <c r="AZ20" s="55">
        <f>IF(AY20="",0,IF(AY20&gt;$AR$2,0,IF(AY20&gt;=$AT$2,($AV$2*($AR$2-AY20)))))</f>
        <v>0</v>
      </c>
      <c r="BA20" s="56"/>
      <c r="BB20" s="55">
        <f>IF(BA20="",0,IF(BA20&gt;$AR$2,0,IF(BA20&gt;=$AT$2,($AV$2*($AR$2-BA20)))))</f>
        <v>0</v>
      </c>
      <c r="BC20" s="56"/>
      <c r="BD20" s="55">
        <f>IF(BC20="",0,IF(BC20&gt;$AR$2,0,IF(BC20&gt;=$AT$2,($AV$2*($AR$2-BC20)))))</f>
        <v>0</v>
      </c>
      <c r="BE20" s="56"/>
      <c r="BF20" s="55">
        <f>IF(BE20="",0,IF(BE20&gt;$AR$2,0,IF(BE20&gt;=$AT$2,($AV$2*($AR$2-BE20)))))</f>
        <v>0</v>
      </c>
      <c r="BG20" s="55">
        <f>SUM(AT20,AV20,AX20,AZ20,BB20,BD20)-MIN(AT20,AV20,AX20,AZ20,BB20,BD20)</f>
        <v>46.192893401015148</v>
      </c>
      <c r="BH20" s="55">
        <f>BG20+BF20</f>
        <v>46.192893401015148</v>
      </c>
    </row>
    <row r="21" spans="2:60" x14ac:dyDescent="0.25">
      <c r="B21" s="56" t="s">
        <v>157</v>
      </c>
      <c r="C21" s="56" t="s">
        <v>158</v>
      </c>
      <c r="D21" s="56" t="s">
        <v>28</v>
      </c>
      <c r="E21" s="56"/>
      <c r="F21" s="55">
        <f>IF(E21="",0,IF(E21&gt;$D$2,0,IF(E21&gt;=$F$2,($H$2*($D$2-E21)))))</f>
        <v>0</v>
      </c>
      <c r="G21" s="56">
        <v>12.03</v>
      </c>
      <c r="H21" s="55">
        <f>IF(G21="",0,IF(G21&gt;$D$2,0,IF(G21&gt;=$F$2,($H$2*($D$2-G21)))))</f>
        <v>0</v>
      </c>
      <c r="I21" s="56">
        <v>12.06</v>
      </c>
      <c r="J21" s="55">
        <f>IF(I21="",0,IF(I21&gt;$D$2,0,IF(I21&gt;=$F$2,($H$2*($D$2-I21)))))</f>
        <v>0</v>
      </c>
      <c r="K21" s="56">
        <v>11.97</v>
      </c>
      <c r="L21" s="55">
        <f>IF(K21="",0,IF(K21&gt;$D$2,0,IF(K21&gt;=$F$2,($H$2*($D$2-K21)))))</f>
        <v>0</v>
      </c>
      <c r="M21" s="56">
        <v>11.79</v>
      </c>
      <c r="N21" s="55">
        <f>IF(M21="",0,IF(M21&gt;$D$2,0,IF(M21&gt;=$F$2,($H$2*($D$2-M21)))))</f>
        <v>0</v>
      </c>
      <c r="O21" s="56"/>
      <c r="P21" s="55">
        <f>IF(O21="",0,IF(O21&gt;$D$2,0,IF(O21&gt;=$F$2,($H$2*($D$2-O21)))))</f>
        <v>0</v>
      </c>
      <c r="Q21" s="56"/>
      <c r="R21" s="55">
        <f>IF(Q21="",0,IF(Q21&gt;$D$2,0,IF(Q21&gt;=$F$2,($H$2*($D$2-Q21)))))</f>
        <v>0</v>
      </c>
      <c r="S21" s="55">
        <f>SUM(F21,H21,J21,L21,N21,P21)-MIN(F21,H21,L21,N21,P21)</f>
        <v>0</v>
      </c>
      <c r="T21" s="55">
        <f>S21+R21</f>
        <v>0</v>
      </c>
      <c r="V21" s="56" t="s">
        <v>163</v>
      </c>
      <c r="W21" s="56" t="s">
        <v>164</v>
      </c>
      <c r="X21" s="56" t="s">
        <v>28</v>
      </c>
      <c r="Y21" s="56"/>
      <c r="Z21" s="55">
        <f>IF(Y21="",0,IF(Y21&gt;$X$2,0,IF(Y21&gt;=$Z$2,($AB$2*($X$2-Y21)))))</f>
        <v>0</v>
      </c>
      <c r="AA21" s="56">
        <v>10.58</v>
      </c>
      <c r="AB21" s="55">
        <f>IF(AA21="",0,IF(AA21&gt;$X$2,0,IF(AA21&gt;=$Z$2,($AB$2*($X$2-AA21)))))</f>
        <v>39.999999999999964</v>
      </c>
      <c r="AC21" s="56">
        <v>10.87</v>
      </c>
      <c r="AD21" s="55">
        <f>IF(AC21="",0,IF(AC21&gt;$X$2,0,IF(AC21&gt;=$Z$2,($AB$2*($X$2-AC21)))))</f>
        <v>25.316455696202535</v>
      </c>
      <c r="AE21" s="56"/>
      <c r="AF21" s="55">
        <f>IF(AE21="",0,IF(AE21&gt;$X$2,0,IF(AE21&gt;=$Z$2,($AB$2*($X$2-AE21)))))</f>
        <v>0</v>
      </c>
      <c r="AG21" s="56"/>
      <c r="AH21" s="55">
        <f>IF(AG21="",0,IF(AG21&gt;$X$2,0,IF(AG21&gt;=$Z$2,($AB$2*($X$2-AG21)))))</f>
        <v>0</v>
      </c>
      <c r="AI21" s="56"/>
      <c r="AJ21" s="55">
        <f>IF(AI21="",0,IF(AI21&gt;$X$2,0,IF(AI21&gt;=$Z$2,($AB$2*($X$2-AI21)))))</f>
        <v>0</v>
      </c>
      <c r="AK21" s="56"/>
      <c r="AL21" s="55">
        <f>IF(AK21="",0,IF(AK21&gt;$X$2,0,IF(AK21&gt;=$Z$2,($AB$2*($X$2-AK21)))))</f>
        <v>0</v>
      </c>
      <c r="AM21" s="55">
        <f>SUM(Z21,AB21,AD21,AF21,AH21,AJ21)-MIN(Z21,AB21,AD21,AF21,AH21,AJ21)</f>
        <v>65.316455696202496</v>
      </c>
      <c r="AN21" s="55">
        <f>AM21+AL21</f>
        <v>65.316455696202496</v>
      </c>
      <c r="AP21" s="58" t="s">
        <v>314</v>
      </c>
      <c r="AQ21" s="58" t="s">
        <v>315</v>
      </c>
      <c r="AR21" s="58" t="s">
        <v>28</v>
      </c>
      <c r="AS21" s="56"/>
      <c r="AT21" s="55">
        <f>IF(AS21="",0,IF(AS21&gt;$AR$2,0,IF(AS21&lt;$AR$2,($AV$2*($AR$2-AS21)))))</f>
        <v>0</v>
      </c>
      <c r="AU21" s="56"/>
      <c r="AV21" s="55">
        <f>IF(AU21="",0,IF(AU21&gt;$AR$2,0,IF(AU21&gt;=$AT$2,($AV$2*($AR$2-AU21)))))</f>
        <v>0</v>
      </c>
      <c r="AW21" s="56">
        <v>10.85</v>
      </c>
      <c r="AX21" s="55">
        <f>IF(AW21="",0,IF(AW21&gt;$AR$2,0,IF(AW21&gt;=$AT$2,($AV$2*($AR$2-AW21)))))</f>
        <v>35.025380710659874</v>
      </c>
      <c r="AY21" s="56"/>
      <c r="AZ21" s="55">
        <f>IF(AY21="",0,IF(AY21&gt;$AR$2,0,IF(AY21&gt;=$AT$2,($AV$2*($AR$2-AY21)))))</f>
        <v>0</v>
      </c>
      <c r="BA21" s="56"/>
      <c r="BB21" s="55">
        <f>IF(BA21="",0,IF(BA21&gt;$AR$2,0,IF(BA21&gt;=$AT$2,($AV$2*($AR$2-BA21)))))</f>
        <v>0</v>
      </c>
      <c r="BC21" s="56"/>
      <c r="BD21" s="55">
        <f>IF(BC21="",0,IF(BC21&gt;$AR$2,0,IF(BC21&gt;=$AT$2,($AV$2*($AR$2-BC21)))))</f>
        <v>0</v>
      </c>
      <c r="BE21" s="56"/>
      <c r="BF21" s="55">
        <f>IF(BE21="",0,IF(BE21&gt;$AR$2,0,IF(BE21&gt;=$AT$2,($AV$2*($AR$2-BE21)))))</f>
        <v>0</v>
      </c>
      <c r="BG21" s="55">
        <f>SUM(AT21,AV21,AX21,AZ21,BB21,BD21)-MIN(AT21,AV21,AX21,AZ21,BB21,BD21)</f>
        <v>35.025380710659874</v>
      </c>
      <c r="BH21" s="55">
        <f>BG21+BF21</f>
        <v>35.025380710659874</v>
      </c>
    </row>
    <row r="22" spans="2:60" x14ac:dyDescent="0.25">
      <c r="B22" s="58" t="s">
        <v>190</v>
      </c>
      <c r="C22" s="58" t="s">
        <v>304</v>
      </c>
      <c r="D22" s="58" t="s">
        <v>277</v>
      </c>
      <c r="E22" s="56"/>
      <c r="F22" s="55">
        <f>IF(E22="",0,IF(E22&gt;$D$2,0,IF(E22&gt;=$F$2,($H$2*($D$2-E22)))))</f>
        <v>0</v>
      </c>
      <c r="G22" s="56"/>
      <c r="H22" s="55">
        <f>IF(G22="",0,IF(G22&gt;$D$2,0,IF(G22&gt;=$F$2,($H$2*($D$2-G22)))))</f>
        <v>0</v>
      </c>
      <c r="I22" s="58">
        <v>11.98</v>
      </c>
      <c r="J22" s="55">
        <f>IF(I22="",0,IF(I22&gt;$D$2,0,IF(I22&gt;=$F$2,($H$2*($D$2-I22)))))</f>
        <v>0</v>
      </c>
      <c r="K22" s="56"/>
      <c r="L22" s="55">
        <f>IF(K22="",0,IF(K22&gt;$D$2,0,IF(K22&gt;=$F$2,($H$2*($D$2-K22)))))</f>
        <v>0</v>
      </c>
      <c r="M22" s="56"/>
      <c r="N22" s="55">
        <f>IF(M22="",0,IF(M22&gt;$D$2,0,IF(M22&gt;=$F$2,($H$2*($D$2-M22)))))</f>
        <v>0</v>
      </c>
      <c r="O22" s="56"/>
      <c r="P22" s="55">
        <f>IF(O22="",0,IF(O22&gt;$D$2,0,IF(O22&gt;=$F$2,($H$2*($D$2-O22)))))</f>
        <v>0</v>
      </c>
      <c r="Q22" s="56"/>
      <c r="R22" s="55">
        <f>IF(Q22="",0,IF(Q22&gt;$D$2,0,IF(Q22&gt;=$F$2,($H$2*($D$2-Q22)))))</f>
        <v>0</v>
      </c>
      <c r="S22" s="55">
        <f>SUM(F22,H22,J22,L22,N22,P22)-MIN(F22,H22,L22,N22,P22)</f>
        <v>0</v>
      </c>
      <c r="T22" s="55">
        <f>S22+R22</f>
        <v>0</v>
      </c>
      <c r="V22" s="58" t="s">
        <v>142</v>
      </c>
      <c r="W22" s="58" t="s">
        <v>306</v>
      </c>
      <c r="X22" s="58" t="s">
        <v>17</v>
      </c>
      <c r="Y22" s="56"/>
      <c r="Z22" s="55">
        <f>IF(Y22="",0,IF(Y22&gt;$X$2,0,IF(Y22&gt;=$Z$2,($AB$2*($X$2-Y22)))))</f>
        <v>0</v>
      </c>
      <c r="AA22" s="56"/>
      <c r="AB22" s="55">
        <f>IF(AA22="",0,IF(AA22&gt;$X$2,0,IF(AA22&gt;=$Z$2,($AB$2*($X$2-AA22)))))</f>
        <v>0</v>
      </c>
      <c r="AC22" s="56">
        <v>10.11</v>
      </c>
      <c r="AD22" s="55">
        <f>IF(AC22="",0,IF(AC22&gt;$X$2,0,IF(AC22&gt;=$Z$2,($AB$2*($X$2-AC22)))))</f>
        <v>63.797468354430379</v>
      </c>
      <c r="AE22" s="56"/>
      <c r="AF22" s="55">
        <f>IF(AE22="",0,IF(AE22&gt;$X$2,0,IF(AE22&gt;=$Z$2,($AB$2*($X$2-AE22)))))</f>
        <v>0</v>
      </c>
      <c r="AG22" s="56"/>
      <c r="AH22" s="55">
        <f>IF(AG22="",0,IF(AG22&gt;$X$2,0,IF(AG22&gt;=$Z$2,($AB$2*($X$2-AG22)))))</f>
        <v>0</v>
      </c>
      <c r="AI22" s="56"/>
      <c r="AJ22" s="55">
        <f>IF(AI22="",0,IF(AI22&gt;$X$2,0,IF(AI22&gt;=$Z$2,($AB$2*($X$2-AI22)))))</f>
        <v>0</v>
      </c>
      <c r="AK22" s="56"/>
      <c r="AL22" s="55">
        <f>IF(AK22="",0,IF(AK22&gt;$X$2,0,IF(AK22&gt;=$Z$2,($AB$2*($X$2-AK22)))))</f>
        <v>0</v>
      </c>
      <c r="AM22" s="55">
        <f>SUM(Z22,AB22,AD22,AF22,AH22,AJ22)-MIN(Z22,AB22,AD22,AF22,AH22,AJ22)</f>
        <v>63.797468354430379</v>
      </c>
      <c r="AN22" s="55">
        <f>AM22+AL22</f>
        <v>63.797468354430379</v>
      </c>
      <c r="AP22" s="58" t="s">
        <v>124</v>
      </c>
      <c r="AQ22" s="58" t="s">
        <v>316</v>
      </c>
      <c r="AR22" s="58" t="s">
        <v>55</v>
      </c>
      <c r="AS22" s="56"/>
      <c r="AT22" s="55">
        <f>IF(AS22="",0,IF(AS22&gt;$AR$2,0,IF(AS22&lt;$AR$2,($AV$2*($AR$2-AS22)))))</f>
        <v>0</v>
      </c>
      <c r="AU22" s="56"/>
      <c r="AV22" s="55">
        <f>IF(AU22="",0,IF(AU22&gt;$AR$2,0,IF(AU22&gt;=$AT$2,($AV$2*($AR$2-AU22)))))</f>
        <v>0</v>
      </c>
      <c r="AW22" s="56">
        <v>10.96</v>
      </c>
      <c r="AX22" s="55">
        <f>IF(AW22="",0,IF(AW22&gt;$AR$2,0,IF(AW22&gt;=$AT$2,($AV$2*($AR$2-AW22)))))</f>
        <v>29.441624365482149</v>
      </c>
      <c r="AY22" s="56"/>
      <c r="AZ22" s="55">
        <f>IF(AY22="",0,IF(AY22&gt;$AR$2,0,IF(AY22&gt;=$AT$2,($AV$2*($AR$2-AY22)))))</f>
        <v>0</v>
      </c>
      <c r="BA22" s="56"/>
      <c r="BB22" s="55">
        <f>IF(BA22="",0,IF(BA22&gt;$AR$2,0,IF(BA22&gt;=$AT$2,($AV$2*($AR$2-BA22)))))</f>
        <v>0</v>
      </c>
      <c r="BC22" s="56"/>
      <c r="BD22" s="55">
        <f>IF(BC22="",0,IF(BC22&gt;$AR$2,0,IF(BC22&gt;=$AT$2,($AV$2*($AR$2-BC22)))))</f>
        <v>0</v>
      </c>
      <c r="BE22" s="56"/>
      <c r="BF22" s="55">
        <f>IF(BE22="",0,IF(BE22&gt;$AR$2,0,IF(BE22&gt;=$AT$2,($AV$2*($AR$2-BE22)))))</f>
        <v>0</v>
      </c>
      <c r="BG22" s="55">
        <f>SUM(AT22,AV22,AX22,AZ22,BB22,BD22)-MIN(AT22,AV22,AX22,AZ22,BB22,BD22)</f>
        <v>29.441624365482149</v>
      </c>
      <c r="BH22" s="55">
        <f>BG22+BF22</f>
        <v>29.441624365482149</v>
      </c>
    </row>
    <row r="23" spans="2:60" x14ac:dyDescent="0.25">
      <c r="B23" s="58" t="s">
        <v>302</v>
      </c>
      <c r="C23" s="58" t="s">
        <v>368</v>
      </c>
      <c r="D23" s="58" t="s">
        <v>28</v>
      </c>
      <c r="E23" s="7"/>
      <c r="F23" s="55">
        <f>IF(E23="",0,IF(E23&gt;$D$2,0,IF(E23&gt;=$F$2,($H$2*($D$2-E23)))))</f>
        <v>0</v>
      </c>
      <c r="G23" s="7"/>
      <c r="H23" s="55">
        <f>IF(G23="",0,IF(G23&gt;$D$2,0,IF(G23&gt;=$F$2,($H$2*($D$2-G23)))))</f>
        <v>0</v>
      </c>
      <c r="I23" s="7"/>
      <c r="J23" s="55">
        <f>IF(I23="",0,IF(I23&gt;$D$2,0,IF(I23&gt;=$F$2,($H$2*($D$2-I23)))))</f>
        <v>0</v>
      </c>
      <c r="K23" s="7">
        <v>11.91</v>
      </c>
      <c r="L23" s="55">
        <f>IF(K23="",0,IF(K23&gt;$D$2,0,IF(K23&gt;=$F$2,($H$2*($D$2-K23)))))</f>
        <v>0</v>
      </c>
      <c r="M23" s="7">
        <v>11.64</v>
      </c>
      <c r="N23" s="55">
        <f>IF(M23="",0,IF(M23&gt;$D$2,0,IF(M23&gt;=$F$2,($H$2*($D$2-M23)))))</f>
        <v>0</v>
      </c>
      <c r="O23" s="7"/>
      <c r="P23" s="55">
        <f>IF(O23="",0,IF(O23&gt;$D$2,0,IF(O23&gt;=$F$2,($H$2*($D$2-O23)))))</f>
        <v>0</v>
      </c>
      <c r="Q23" s="7"/>
      <c r="R23" s="55">
        <f>IF(Q23="",0,IF(Q23&gt;$D$2,0,IF(Q23&gt;=$F$2,($H$2*($D$2-Q23)))))</f>
        <v>0</v>
      </c>
      <c r="S23" s="55">
        <f>SUM(F23,H23,J23,L23,N23,P23)-MIN(F23,H23,L23,N23,P23)</f>
        <v>0</v>
      </c>
      <c r="T23" s="55">
        <f>S23+R23</f>
        <v>0</v>
      </c>
      <c r="V23" s="58" t="s">
        <v>163</v>
      </c>
      <c r="W23" s="58" t="s">
        <v>371</v>
      </c>
      <c r="X23" s="58" t="s">
        <v>28</v>
      </c>
      <c r="Y23" s="7"/>
      <c r="Z23" s="55">
        <f>IF(Y23="",0,IF(Y23&gt;$X$2,0,IF(Y23&gt;=$Z$2,($AB$2*($X$2-Y23)))))</f>
        <v>0</v>
      </c>
      <c r="AA23" s="7"/>
      <c r="AB23" s="55">
        <f>IF(AA23="",0,IF(AA23&gt;$X$2,0,IF(AA23&gt;=$Z$2,($AB$2*($X$2-AA23)))))</f>
        <v>0</v>
      </c>
      <c r="AC23" s="7"/>
      <c r="AD23" s="55">
        <f>IF(AC23="",0,IF(AC23&gt;$X$2,0,IF(AC23&gt;=$Z$2,($AB$2*($X$2-AC23)))))</f>
        <v>0</v>
      </c>
      <c r="AE23" s="7">
        <v>10.27</v>
      </c>
      <c r="AF23" s="55">
        <f>IF(AE23="",0,IF(AE23&gt;$X$2,0,IF(AE23&gt;=$Z$2,($AB$2*($X$2-AE23)))))</f>
        <v>55.696202531645561</v>
      </c>
      <c r="AG23" s="7"/>
      <c r="AH23" s="55">
        <f>IF(AG23="",0,IF(AG23&gt;$X$2,0,IF(AG23&gt;=$Z$2,($AB$2*($X$2-AG23)))))</f>
        <v>0</v>
      </c>
      <c r="AI23" s="7"/>
      <c r="AJ23" s="55">
        <f>IF(AI23="",0,IF(AI23&gt;$X$2,0,IF(AI23&gt;=$Z$2,($AB$2*($X$2-AI23)))))</f>
        <v>0</v>
      </c>
      <c r="AK23" s="7"/>
      <c r="AL23" s="55">
        <f>IF(AK23="",0,IF(AK23&gt;$X$2,0,IF(AK23&gt;=$Z$2,($AB$2*($X$2-AK23)))))</f>
        <v>0</v>
      </c>
      <c r="AM23" s="55">
        <f>SUM(Z23,AB23,AD23,AF23,AH23,AJ23)-MIN(Z23,AB23,AD23,AF23,AH23,AJ23)</f>
        <v>55.696202531645561</v>
      </c>
      <c r="AN23" s="55">
        <f>AM23+AL23</f>
        <v>55.696202531645561</v>
      </c>
      <c r="AP23" s="56" t="s">
        <v>138</v>
      </c>
      <c r="AQ23" s="56" t="s">
        <v>139</v>
      </c>
      <c r="AR23" s="56" t="s">
        <v>11</v>
      </c>
      <c r="AS23" s="56">
        <v>11.51</v>
      </c>
      <c r="AT23" s="55">
        <f>IF(AS23="",0,IF(AS23&gt;$AR$2,0,IF(AS23&lt;$AR$2,($AV$2*($AR$2-AS23)))))</f>
        <v>1.5228426395938763</v>
      </c>
      <c r="AU23" s="56"/>
      <c r="AV23" s="55">
        <f>IF(AU23="",0,IF(AU23&gt;$AR$2,0,IF(AU23&gt;=$AT$2,($AV$2*($AR$2-AU23)))))</f>
        <v>0</v>
      </c>
      <c r="AW23" s="56"/>
      <c r="AX23" s="55">
        <f>IF(AW23="",0,IF(AW23&gt;$AR$2,0,IF(AW23&gt;=$AT$2,($AV$2*($AR$2-AW23)))))</f>
        <v>0</v>
      </c>
      <c r="AY23" s="56"/>
      <c r="AZ23" s="55">
        <f>IF(AY23="",0,IF(AY23&gt;$AR$2,0,IF(AY23&gt;=$AT$2,($AV$2*($AR$2-AY23)))))</f>
        <v>0</v>
      </c>
      <c r="BA23" s="56">
        <v>11.2</v>
      </c>
      <c r="BB23" s="55">
        <f>IF(BA23="",0,IF(BA23&gt;$AR$2,0,IF(BA23&gt;=$AT$2,($AV$2*($AR$2-BA23)))))</f>
        <v>17.25888324873096</v>
      </c>
      <c r="BC23" s="56"/>
      <c r="BD23" s="55">
        <f>IF(BC23="",0,IF(BC23&gt;$AR$2,0,IF(BC23&gt;=$AT$2,($AV$2*($AR$2-BC23)))))</f>
        <v>0</v>
      </c>
      <c r="BE23" s="56"/>
      <c r="BF23" s="55">
        <f>IF(BE23="",0,IF(BE23&gt;$AR$2,0,IF(BE23&gt;=$AT$2,($AV$2*($AR$2-BE23)))))</f>
        <v>0</v>
      </c>
      <c r="BG23" s="55">
        <f>SUM(AT23,AV23,AX23,AZ23,BB23,BD23)-MIN(AT23,AV23,AX23,AZ23,BB23,BD23)</f>
        <v>18.781725888324836</v>
      </c>
      <c r="BH23" s="55">
        <f>BG23+BF23</f>
        <v>18.781725888324836</v>
      </c>
    </row>
    <row r="24" spans="2:60" x14ac:dyDescent="0.25">
      <c r="B24" s="58" t="s">
        <v>167</v>
      </c>
      <c r="C24" s="58" t="s">
        <v>369</v>
      </c>
      <c r="D24" s="58" t="s">
        <v>28</v>
      </c>
      <c r="E24" s="7"/>
      <c r="F24" s="55">
        <f>IF(E24="",0,IF(E24&gt;$D$2,0,IF(E24&gt;=$F$2,($H$2*($D$2-E24)))))</f>
        <v>0</v>
      </c>
      <c r="G24" s="7"/>
      <c r="H24" s="55">
        <f>IF(G24="",0,IF(G24&gt;$D$2,0,IF(G24&gt;=$F$2,($H$2*($D$2-G24)))))</f>
        <v>0</v>
      </c>
      <c r="I24" s="7"/>
      <c r="J24" s="55">
        <f>IF(I24="",0,IF(I24&gt;$D$2,0,IF(I24&gt;=$F$2,($H$2*($D$2-I24)))))</f>
        <v>0</v>
      </c>
      <c r="K24" s="58">
        <v>13.03</v>
      </c>
      <c r="L24" s="55">
        <f>IF(K24="",0,IF(K24&gt;$D$2,0,IF(K24&gt;=$F$2,($H$2*($D$2-K24)))))</f>
        <v>0</v>
      </c>
      <c r="M24" s="7"/>
      <c r="N24" s="55">
        <f>IF(M24="",0,IF(M24&gt;$D$2,0,IF(M24&gt;=$F$2,($H$2*($D$2-M24)))))</f>
        <v>0</v>
      </c>
      <c r="O24" s="7"/>
      <c r="P24" s="55">
        <f>IF(O24="",0,IF(O24&gt;$D$2,0,IF(O24&gt;=$F$2,($H$2*($D$2-O24)))))</f>
        <v>0</v>
      </c>
      <c r="Q24" s="7"/>
      <c r="R24" s="55">
        <f>IF(Q24="",0,IF(Q24&gt;$D$2,0,IF(Q24&gt;=$F$2,($H$2*($D$2-Q24)))))</f>
        <v>0</v>
      </c>
      <c r="S24" s="55">
        <f>SUM(F24,H24,J24,L24,N24,P24)-MIN(F24,H24,L24,N24,P24)</f>
        <v>0</v>
      </c>
      <c r="T24" s="55">
        <f>S24+R24</f>
        <v>0</v>
      </c>
      <c r="V24" s="56" t="s">
        <v>118</v>
      </c>
      <c r="W24" s="56" t="s">
        <v>54</v>
      </c>
      <c r="X24" s="56" t="s">
        <v>55</v>
      </c>
      <c r="Y24" s="56">
        <v>11.02</v>
      </c>
      <c r="Z24" s="55">
        <f>IF(Y24="",0,IF(Y24&gt;$X$2,0,IF(Y24&gt;=$Z$2,($AB$2*($X$2-Y24)))))</f>
        <v>17.721518987341756</v>
      </c>
      <c r="AA24" s="56">
        <v>10.88</v>
      </c>
      <c r="AB24" s="55">
        <f>IF(AA24="",0,IF(AA24&gt;$X$2,0,IF(AA24&gt;=$Z$2,($AB$2*($X$2-AA24)))))</f>
        <v>24.810126582278404</v>
      </c>
      <c r="AC24" s="56"/>
      <c r="AD24" s="55">
        <f>IF(AC24="",0,IF(AC24&gt;$X$2,0,IF(AC24&gt;=$Z$2,($AB$2*($X$2-AC24)))))</f>
        <v>0</v>
      </c>
      <c r="AE24" s="56"/>
      <c r="AF24" s="55">
        <f>IF(AE24="",0,IF(AE24&gt;$X$2,0,IF(AE24&gt;=$Z$2,($AB$2*($X$2-AE24)))))</f>
        <v>0</v>
      </c>
      <c r="AG24" s="56"/>
      <c r="AH24" s="55">
        <f>IF(AG24="",0,IF(AG24&gt;$X$2,0,IF(AG24&gt;=$Z$2,($AB$2*($X$2-AG24)))))</f>
        <v>0</v>
      </c>
      <c r="AI24" s="56"/>
      <c r="AJ24" s="55">
        <f>IF(AI24="",0,IF(AI24&gt;$X$2,0,IF(AI24&gt;=$Z$2,($AB$2*($X$2-AI24)))))</f>
        <v>0</v>
      </c>
      <c r="AK24" s="56"/>
      <c r="AL24" s="55">
        <f>IF(AK24="",0,IF(AK24&gt;$X$2,0,IF(AK24&gt;=$Z$2,($AB$2*($X$2-AK24)))))</f>
        <v>0</v>
      </c>
      <c r="AM24" s="55">
        <f>SUM(Z24,AB24,AD24,AF24,AH24,AJ24)-MIN(Z24,AB24,AD24,AF24,AH24,AJ24)</f>
        <v>42.53164556962016</v>
      </c>
      <c r="AN24" s="55">
        <f>AM24+AL24</f>
        <v>42.53164556962016</v>
      </c>
      <c r="AP24" s="58" t="s">
        <v>211</v>
      </c>
      <c r="AQ24" s="58" t="s">
        <v>122</v>
      </c>
      <c r="AR24" s="58" t="s">
        <v>95</v>
      </c>
      <c r="AS24" s="56"/>
      <c r="AT24" s="55">
        <f>IF(AS24="",0,IF(AS24&gt;$AR$2,0,IF(AS24&lt;$AR$2,($AV$2*($AR$2-AS24)))))</f>
        <v>0</v>
      </c>
      <c r="AU24" s="56"/>
      <c r="AV24" s="55">
        <f>IF(AU24="",0,IF(AU24&gt;$AR$2,0,IF(AU24&gt;=$AT$2,($AV$2*($AR$2-AU24)))))</f>
        <v>0</v>
      </c>
      <c r="AW24" s="56">
        <v>11.22</v>
      </c>
      <c r="AX24" s="55">
        <f>IF(AW24="",0,IF(AW24&gt;$AR$2,0,IF(AW24&gt;=$AT$2,($AV$2*($AR$2-AW24)))))</f>
        <v>16.24365482233495</v>
      </c>
      <c r="AY24" s="56"/>
      <c r="AZ24" s="55">
        <f>IF(AY24="",0,IF(AY24&gt;$AR$2,0,IF(AY24&gt;=$AT$2,($AV$2*($AR$2-AY24)))))</f>
        <v>0</v>
      </c>
      <c r="BA24" s="56"/>
      <c r="BB24" s="55">
        <f>IF(BA24="",0,IF(BA24&gt;$AR$2,0,IF(BA24&gt;=$AT$2,($AV$2*($AR$2-BA24)))))</f>
        <v>0</v>
      </c>
      <c r="BC24" s="56"/>
      <c r="BD24" s="55">
        <f>IF(BC24="",0,IF(BC24&gt;$AR$2,0,IF(BC24&gt;=$AT$2,($AV$2*($AR$2-BC24)))))</f>
        <v>0</v>
      </c>
      <c r="BE24" s="56"/>
      <c r="BF24" s="55">
        <f>IF(BE24="",0,IF(BE24&gt;$AR$2,0,IF(BE24&gt;=$AT$2,($AV$2*($AR$2-BE24)))))</f>
        <v>0</v>
      </c>
      <c r="BG24" s="55">
        <f>SUM(AT24,AV24,AX24,AZ24,BB24,BD24)-MIN(AT24,AV24,AX24,AZ24,BB24,BD24)</f>
        <v>16.24365482233495</v>
      </c>
      <c r="BH24" s="55">
        <f>BG24+BF24</f>
        <v>16.24365482233495</v>
      </c>
    </row>
    <row r="25" spans="2:60" x14ac:dyDescent="0.25">
      <c r="B25" s="7"/>
      <c r="C25" s="7"/>
      <c r="D25" s="7"/>
      <c r="E25" s="7"/>
      <c r="F25" s="55">
        <f t="shared" ref="F25:F28" si="0">IF(E25="",0,IF(E25&gt;$D$2,0,IF(E25&gt;=$F$2,($H$2*($D$2-E25)))))</f>
        <v>0</v>
      </c>
      <c r="G25" s="7"/>
      <c r="H25" s="55">
        <f t="shared" ref="H25:H28" si="1">IF(G25="",0,IF(G25&gt;$D$2,0,IF(G25&gt;=$F$2,($H$2*($D$2-G25)))))</f>
        <v>0</v>
      </c>
      <c r="I25" s="7"/>
      <c r="J25" s="55">
        <f t="shared" ref="J25:J28" si="2">IF(I25="",0,IF(I25&gt;$D$2,0,IF(I25&gt;=$F$2,($H$2*($D$2-I25)))))</f>
        <v>0</v>
      </c>
      <c r="K25" s="7"/>
      <c r="L25" s="55">
        <f t="shared" ref="L25:L28" si="3">IF(K25="",0,IF(K25&gt;$D$2,0,IF(K25&gt;=$F$2,($H$2*($D$2-K25)))))</f>
        <v>0</v>
      </c>
      <c r="M25" s="7"/>
      <c r="N25" s="55">
        <f t="shared" ref="N25:N28" si="4">IF(M25="",0,IF(M25&gt;$D$2,0,IF(M25&gt;=$F$2,($H$2*($D$2-M25)))))</f>
        <v>0</v>
      </c>
      <c r="O25" s="7"/>
      <c r="P25" s="55">
        <f t="shared" ref="P25:P28" si="5">IF(O25="",0,IF(O25&gt;$D$2,0,IF(O25&gt;=$F$2,($H$2*($D$2-O25)))))</f>
        <v>0</v>
      </c>
      <c r="Q25" s="7"/>
      <c r="R25" s="55">
        <f t="shared" ref="R25:R28" si="6">IF(Q25="",0,IF(Q25&gt;$D$2,0,IF(Q25&gt;=$F$2,($H$2*($D$2-Q25)))))</f>
        <v>0</v>
      </c>
      <c r="S25" s="55">
        <f t="shared" ref="S25:S28" si="7">SUM(F25,H25,J25,L25,N25,P25)-MIN(F25,H25,L25,N25,P25)</f>
        <v>0</v>
      </c>
      <c r="T25" s="55">
        <f t="shared" ref="T25:T28" si="8">S25+R25</f>
        <v>0</v>
      </c>
      <c r="V25" s="58" t="s">
        <v>220</v>
      </c>
      <c r="W25" s="58" t="s">
        <v>180</v>
      </c>
      <c r="X25" s="58" t="s">
        <v>28</v>
      </c>
      <c r="Y25" s="7"/>
      <c r="Z25" s="55">
        <f>IF(Y25="",0,IF(Y25&gt;$X$2,0,IF(Y25&gt;=$Z$2,($AB$2*($X$2-Y25)))))</f>
        <v>0</v>
      </c>
      <c r="AA25" s="7"/>
      <c r="AB25" s="55">
        <f>IF(AA25="",0,IF(AA25&gt;$X$2,0,IF(AA25&gt;=$Z$2,($AB$2*($X$2-AA25)))))</f>
        <v>0</v>
      </c>
      <c r="AC25" s="7"/>
      <c r="AD25" s="55">
        <f>IF(AC25="",0,IF(AC25&gt;$X$2,0,IF(AC25&gt;=$Z$2,($AB$2*($X$2-AC25)))))</f>
        <v>0</v>
      </c>
      <c r="AE25" s="58">
        <v>10.58</v>
      </c>
      <c r="AF25" s="55">
        <f>IF(AE25="",0,IF(AE25&gt;$X$2,0,IF(AE25&gt;=$Z$2,($AB$2*($X$2-AE25)))))</f>
        <v>39.999999999999964</v>
      </c>
      <c r="AG25" s="7"/>
      <c r="AH25" s="55">
        <f>IF(AG25="",0,IF(AG25&gt;$X$2,0,IF(AG25&gt;=$Z$2,($AB$2*($X$2-AG25)))))</f>
        <v>0</v>
      </c>
      <c r="AI25" s="7"/>
      <c r="AJ25" s="55">
        <f>IF(AI25="",0,IF(AI25&gt;$X$2,0,IF(AI25&gt;=$Z$2,($AB$2*($X$2-AI25)))))</f>
        <v>0</v>
      </c>
      <c r="AK25" s="7"/>
      <c r="AL25" s="55">
        <f>IF(AK25="",0,IF(AK25&gt;$X$2,0,IF(AK25&gt;=$Z$2,($AB$2*($X$2-AK25)))))</f>
        <v>0</v>
      </c>
      <c r="AM25" s="55">
        <f>SUM(Z25,AB25,AD25,AF25,AH25,AJ25)-MIN(Z25,AB25,AD25,AF25,AH25,AJ25)</f>
        <v>39.999999999999964</v>
      </c>
      <c r="AN25" s="55">
        <f>AM25+AL25</f>
        <v>39.999999999999964</v>
      </c>
      <c r="AP25" s="56" t="s">
        <v>134</v>
      </c>
      <c r="AQ25" s="56" t="s">
        <v>135</v>
      </c>
      <c r="AR25" s="56" t="s">
        <v>11</v>
      </c>
      <c r="AS25" s="56">
        <v>11.23</v>
      </c>
      <c r="AT25" s="55">
        <f>IF(AS25="",0,IF(AS25&gt;$AR$2,0,IF(AS25&lt;$AR$2,($AV$2*($AR$2-AS25)))))</f>
        <v>15.736040609136992</v>
      </c>
      <c r="AU25" s="56"/>
      <c r="AV25" s="55">
        <f>IF(AU25="",0,IF(AU25&gt;$AR$2,0,IF(AU25&gt;=$AT$2,($AV$2*($AR$2-AU25)))))</f>
        <v>0</v>
      </c>
      <c r="AW25" s="56"/>
      <c r="AX25" s="55">
        <f>IF(AW25="",0,IF(AW25&gt;$AR$2,0,IF(AW25&gt;=$AT$2,($AV$2*($AR$2-AW25)))))</f>
        <v>0</v>
      </c>
      <c r="AY25" s="56"/>
      <c r="AZ25" s="55">
        <f>IF(AY25="",0,IF(AY25&gt;$AR$2,0,IF(AY25&gt;=$AT$2,($AV$2*($AR$2-AY25)))))</f>
        <v>0</v>
      </c>
      <c r="BA25" s="56"/>
      <c r="BB25" s="55">
        <f>IF(BA25="",0,IF(BA25&gt;$AR$2,0,IF(BA25&gt;=$AT$2,($AV$2*($AR$2-BA25)))))</f>
        <v>0</v>
      </c>
      <c r="BC25" s="56"/>
      <c r="BD25" s="55">
        <f>IF(BC25="",0,IF(BC25&gt;$AR$2,0,IF(BC25&gt;=$AT$2,($AV$2*($AR$2-BC25)))))</f>
        <v>0</v>
      </c>
      <c r="BE25" s="56"/>
      <c r="BF25" s="55">
        <f>IF(BE25="",0,IF(BE25&gt;$AR$2,0,IF(BE25&gt;=$AT$2,($AV$2*($AR$2-BE25)))))</f>
        <v>0</v>
      </c>
      <c r="BG25" s="55">
        <f>SUM(AT25,AV25,AX25,AZ25,BB25,BD25)-MIN(AT25,AV25,AX25,AZ25,BB25,BD25)</f>
        <v>15.736040609136992</v>
      </c>
      <c r="BH25" s="55">
        <f>BG25+BF25</f>
        <v>15.736040609136992</v>
      </c>
    </row>
    <row r="26" spans="2:60" x14ac:dyDescent="0.25">
      <c r="B26" s="7"/>
      <c r="C26" s="7"/>
      <c r="D26" s="7"/>
      <c r="E26" s="7"/>
      <c r="F26" s="55">
        <f t="shared" si="0"/>
        <v>0</v>
      </c>
      <c r="G26" s="7"/>
      <c r="H26" s="55">
        <f t="shared" si="1"/>
        <v>0</v>
      </c>
      <c r="I26" s="7"/>
      <c r="J26" s="55">
        <f t="shared" si="2"/>
        <v>0</v>
      </c>
      <c r="K26" s="7"/>
      <c r="L26" s="55">
        <f t="shared" si="3"/>
        <v>0</v>
      </c>
      <c r="M26" s="7"/>
      <c r="N26" s="55">
        <f t="shared" si="4"/>
        <v>0</v>
      </c>
      <c r="O26" s="7"/>
      <c r="P26" s="55">
        <f t="shared" si="5"/>
        <v>0</v>
      </c>
      <c r="Q26" s="7"/>
      <c r="R26" s="55">
        <f t="shared" si="6"/>
        <v>0</v>
      </c>
      <c r="S26" s="55">
        <f t="shared" si="7"/>
        <v>0</v>
      </c>
      <c r="T26" s="55">
        <f t="shared" si="8"/>
        <v>0</v>
      </c>
      <c r="V26" s="56" t="s">
        <v>165</v>
      </c>
      <c r="W26" s="56" t="s">
        <v>166</v>
      </c>
      <c r="X26" s="56" t="s">
        <v>28</v>
      </c>
      <c r="Y26" s="56"/>
      <c r="Z26" s="55">
        <f>IF(Y26="",0,IF(Y26&gt;$X$2,0,IF(Y26&gt;=$Z$2,($AB$2*($X$2-Y26)))))</f>
        <v>0</v>
      </c>
      <c r="AA26" s="56">
        <v>10.81</v>
      </c>
      <c r="AB26" s="55">
        <f>IF(AA26="",0,IF(AA26&gt;$X$2,0,IF(AA26&gt;=$Z$2,($AB$2*($X$2-AA26)))))</f>
        <v>28.354430379746773</v>
      </c>
      <c r="AC26" s="56"/>
      <c r="AD26" s="55">
        <f>IF(AC26="",0,IF(AC26&gt;$X$2,0,IF(AC26&gt;=$Z$2,($AB$2*($X$2-AC26)))))</f>
        <v>0</v>
      </c>
      <c r="AE26" s="56"/>
      <c r="AF26" s="55">
        <f>IF(AE26="",0,IF(AE26&gt;$X$2,0,IF(AE26&gt;=$Z$2,($AB$2*($X$2-AE26)))))</f>
        <v>0</v>
      </c>
      <c r="AG26" s="56"/>
      <c r="AH26" s="55">
        <f>IF(AG26="",0,IF(AG26&gt;$X$2,0,IF(AG26&gt;=$Z$2,($AB$2*($X$2-AG26)))))</f>
        <v>0</v>
      </c>
      <c r="AI26" s="56"/>
      <c r="AJ26" s="55">
        <f>IF(AI26="",0,IF(AI26&gt;$X$2,0,IF(AI26&gt;=$Z$2,($AB$2*($X$2-AI26)))))</f>
        <v>0</v>
      </c>
      <c r="AK26" s="56"/>
      <c r="AL26" s="55">
        <f>IF(AK26="",0,IF(AK26&gt;$X$2,0,IF(AK26&gt;=$Z$2,($AB$2*($X$2-AK26)))))</f>
        <v>0</v>
      </c>
      <c r="AM26" s="55">
        <f>SUM(Z26,AB26,AD26,AF26,AH26,AJ26)-MIN(Z26,AB26,AD26,AF26,AH26,AJ26)</f>
        <v>28.354430379746773</v>
      </c>
      <c r="AN26" s="55">
        <f>AM26+AL26</f>
        <v>28.354430379746773</v>
      </c>
      <c r="AP26" s="58" t="s">
        <v>118</v>
      </c>
      <c r="AQ26" s="58" t="s">
        <v>212</v>
      </c>
      <c r="AR26" s="58" t="s">
        <v>95</v>
      </c>
      <c r="AS26" s="56"/>
      <c r="AT26" s="55">
        <f>IF(AS26="",0,IF(AS26&gt;$AR$2,0,IF(AS26&lt;$AR$2,($AV$2*($AR$2-AS26)))))</f>
        <v>0</v>
      </c>
      <c r="AU26" s="56"/>
      <c r="AV26" s="55">
        <f>IF(AU26="",0,IF(AU26&gt;$AR$2,0,IF(AU26&gt;=$AT$2,($AV$2*($AR$2-AU26)))))</f>
        <v>0</v>
      </c>
      <c r="AW26" s="56">
        <v>11.23</v>
      </c>
      <c r="AX26" s="55">
        <f>IF(AW26="",0,IF(AW26&gt;$AR$2,0,IF(AW26&gt;=$AT$2,($AV$2*($AR$2-AW26)))))</f>
        <v>15.736040609136992</v>
      </c>
      <c r="AY26" s="56"/>
      <c r="AZ26" s="55">
        <f>IF(AY26="",0,IF(AY26&gt;$AR$2,0,IF(AY26&gt;=$AT$2,($AV$2*($AR$2-AY26)))))</f>
        <v>0</v>
      </c>
      <c r="BA26" s="56"/>
      <c r="BB26" s="55">
        <f>IF(BA26="",0,IF(BA26&gt;$AR$2,0,IF(BA26&gt;=$AT$2,($AV$2*($AR$2-BA26)))))</f>
        <v>0</v>
      </c>
      <c r="BC26" s="56"/>
      <c r="BD26" s="55">
        <f>IF(BC26="",0,IF(BC26&gt;$AR$2,0,IF(BC26&gt;=$AT$2,($AV$2*($AR$2-BC26)))))</f>
        <v>0</v>
      </c>
      <c r="BE26" s="56"/>
      <c r="BF26" s="55">
        <f>IF(BE26="",0,IF(BE26&gt;$AR$2,0,IF(BE26&gt;=$AT$2,($AV$2*($AR$2-BE26)))))</f>
        <v>0</v>
      </c>
      <c r="BG26" s="55">
        <f>SUM(AT26,AV26,AX26,AZ26,BB26,BD26)-MIN(AT26,AV26,AX26,AZ26,BB26,BD26)</f>
        <v>15.736040609136992</v>
      </c>
      <c r="BH26" s="55">
        <f>BG26+BF26</f>
        <v>15.736040609136992</v>
      </c>
    </row>
    <row r="27" spans="2:60" x14ac:dyDescent="0.25">
      <c r="B27" s="7"/>
      <c r="C27" s="7"/>
      <c r="D27" s="7"/>
      <c r="E27" s="7"/>
      <c r="F27" s="55">
        <f t="shared" si="0"/>
        <v>0</v>
      </c>
      <c r="G27" s="7"/>
      <c r="H27" s="55">
        <f t="shared" si="1"/>
        <v>0</v>
      </c>
      <c r="I27" s="7"/>
      <c r="J27" s="55">
        <f t="shared" si="2"/>
        <v>0</v>
      </c>
      <c r="K27" s="7"/>
      <c r="L27" s="55">
        <f t="shared" si="3"/>
        <v>0</v>
      </c>
      <c r="M27" s="7"/>
      <c r="N27" s="55">
        <f t="shared" si="4"/>
        <v>0</v>
      </c>
      <c r="O27" s="7"/>
      <c r="P27" s="55">
        <f t="shared" si="5"/>
        <v>0</v>
      </c>
      <c r="Q27" s="7"/>
      <c r="R27" s="55">
        <f t="shared" si="6"/>
        <v>0</v>
      </c>
      <c r="S27" s="55">
        <f t="shared" si="7"/>
        <v>0</v>
      </c>
      <c r="T27" s="55">
        <f t="shared" si="8"/>
        <v>0</v>
      </c>
      <c r="V27" s="49" t="s">
        <v>194</v>
      </c>
      <c r="W27" s="49" t="s">
        <v>195</v>
      </c>
      <c r="X27" s="49" t="s">
        <v>17</v>
      </c>
      <c r="Y27" s="7"/>
      <c r="Z27" s="55">
        <f>IF(Y27="",0,IF(Y27&gt;$X$2,0,IF(Y27&gt;=$Z$2,($AB$2*($X$2-Y27)))))</f>
        <v>0</v>
      </c>
      <c r="AA27" s="7"/>
      <c r="AB27" s="55">
        <f>IF(AA27="",0,IF(AA27&gt;$X$2,0,IF(AA27&gt;=$Z$2,($AB$2*($X$2-AA27)))))</f>
        <v>0</v>
      </c>
      <c r="AC27" s="7"/>
      <c r="AD27" s="55">
        <f>IF(AC27="",0,IF(AC27&gt;$X$2,0,IF(AC27&gt;=$Z$2,($AB$2*($X$2-AC27)))))</f>
        <v>0</v>
      </c>
      <c r="AE27" s="7"/>
      <c r="AF27" s="55">
        <f>IF(AE27="",0,IF(AE27&gt;$X$2,0,IF(AE27&gt;=$Z$2,($AB$2*($X$2-AE27)))))</f>
        <v>0</v>
      </c>
      <c r="AG27" s="49">
        <v>10.96</v>
      </c>
      <c r="AH27" s="59">
        <f>IF(AG27="",0,IF(AG27&gt;$X$2,0,IF(AG27&gt;=$Z$2,($AB$2*($X$2-AG27)))))</f>
        <v>20.759493670885995</v>
      </c>
      <c r="AI27" s="7"/>
      <c r="AJ27" s="55">
        <f>IF(AI27="",0,IF(AI27&gt;$X$2,0,IF(AI27&gt;=$Z$2,($AB$2*($X$2-AI27)))))</f>
        <v>0</v>
      </c>
      <c r="AK27" s="7"/>
      <c r="AL27" s="55">
        <f>IF(AK27="",0,IF(AK27&gt;$X$2,0,IF(AK27&gt;=$Z$2,($AB$2*($X$2-AK27)))))</f>
        <v>0</v>
      </c>
      <c r="AM27" s="55">
        <f>SUM(Z27,AB27,AD27,AF27,AH27,AJ27)-MIN(Z27,AB27,AD27,AF27,AH27,AJ27)</f>
        <v>20.759493670885995</v>
      </c>
      <c r="AN27" s="55">
        <f>AM27+AL27</f>
        <v>20.759493670885995</v>
      </c>
      <c r="AP27" s="58" t="s">
        <v>140</v>
      </c>
      <c r="AQ27" s="58" t="s">
        <v>318</v>
      </c>
      <c r="AR27" s="58" t="s">
        <v>55</v>
      </c>
      <c r="AS27" s="56"/>
      <c r="AT27" s="55">
        <f>IF(AS27="",0,IF(AS27&gt;$AR$2,0,IF(AS27&lt;$AR$2,($AV$2*($AR$2-AS27)))))</f>
        <v>0</v>
      </c>
      <c r="AU27" s="56"/>
      <c r="AV27" s="55">
        <f>IF(AU27="",0,IF(AU27&gt;$AR$2,0,IF(AU27&gt;=$AT$2,($AV$2*($AR$2-AU27)))))</f>
        <v>0</v>
      </c>
      <c r="AW27" s="56">
        <v>11.4</v>
      </c>
      <c r="AX27" s="55">
        <f>IF(AW27="",0,IF(AW27&gt;$AR$2,0,IF(AW27&gt;=$AT$2,($AV$2*($AR$2-AW27)))))</f>
        <v>7.1065989847715132</v>
      </c>
      <c r="AY27" s="56"/>
      <c r="AZ27" s="55">
        <f>IF(AY27="",0,IF(AY27&gt;$AR$2,0,IF(AY27&gt;=$AT$2,($AV$2*($AR$2-AY27)))))</f>
        <v>0</v>
      </c>
      <c r="BA27" s="56"/>
      <c r="BB27" s="55">
        <f>IF(BA27="",0,IF(BA27&gt;$AR$2,0,IF(BA27&gt;=$AT$2,($AV$2*($AR$2-BA27)))))</f>
        <v>0</v>
      </c>
      <c r="BC27" s="56"/>
      <c r="BD27" s="55">
        <f>IF(BC27="",0,IF(BC27&gt;$AR$2,0,IF(BC27&gt;=$AT$2,($AV$2*($AR$2-BC27)))))</f>
        <v>0</v>
      </c>
      <c r="BE27" s="56"/>
      <c r="BF27" s="55">
        <f>IF(BE27="",0,IF(BE27&gt;$AR$2,0,IF(BE27&gt;=$AT$2,($AV$2*($AR$2-BE27)))))</f>
        <v>0</v>
      </c>
      <c r="BG27" s="55">
        <f>SUM(AT27,AV27,AX27,AZ27,BB27,BD27)-MIN(AT27,AV27,AX27,AZ27,BB27,BD27)</f>
        <v>7.1065989847715132</v>
      </c>
      <c r="BH27" s="55">
        <f>BG27+BF27</f>
        <v>7.1065989847715132</v>
      </c>
    </row>
    <row r="28" spans="2:60" x14ac:dyDescent="0.25">
      <c r="B28" s="7"/>
      <c r="C28" s="7"/>
      <c r="D28" s="7"/>
      <c r="E28" s="7"/>
      <c r="F28" s="55">
        <f t="shared" si="0"/>
        <v>0</v>
      </c>
      <c r="G28" s="7"/>
      <c r="H28" s="55">
        <f t="shared" si="1"/>
        <v>0</v>
      </c>
      <c r="I28" s="7"/>
      <c r="J28" s="55">
        <f t="shared" si="2"/>
        <v>0</v>
      </c>
      <c r="K28" s="7"/>
      <c r="L28" s="55">
        <f t="shared" si="3"/>
        <v>0</v>
      </c>
      <c r="M28" s="7"/>
      <c r="N28" s="55">
        <f t="shared" si="4"/>
        <v>0</v>
      </c>
      <c r="O28" s="7"/>
      <c r="P28" s="55">
        <f t="shared" si="5"/>
        <v>0</v>
      </c>
      <c r="Q28" s="7"/>
      <c r="R28" s="55">
        <f t="shared" si="6"/>
        <v>0</v>
      </c>
      <c r="S28" s="55">
        <f t="shared" si="7"/>
        <v>0</v>
      </c>
      <c r="T28" s="55">
        <f t="shared" si="8"/>
        <v>0</v>
      </c>
      <c r="V28" s="56" t="s">
        <v>144</v>
      </c>
      <c r="W28" s="56" t="s">
        <v>171</v>
      </c>
      <c r="X28" s="56" t="s">
        <v>28</v>
      </c>
      <c r="Y28" s="56"/>
      <c r="Z28" s="55">
        <f>IF(Y28="",0,IF(Y28&gt;$X$2,0,IF(Y28&gt;=$Z$2,($AB$2*($X$2-Y28)))))</f>
        <v>0</v>
      </c>
      <c r="AA28" s="56">
        <v>10.97</v>
      </c>
      <c r="AB28" s="55">
        <f>IF(AA28="",0,IF(AA28&gt;$X$2,0,IF(AA28&gt;=$Z$2,($AB$2*($X$2-AA28)))))</f>
        <v>20.253164556961956</v>
      </c>
      <c r="AC28" s="56"/>
      <c r="AD28" s="55">
        <f>IF(AC28="",0,IF(AC28&gt;$X$2,0,IF(AC28&gt;=$Z$2,($AB$2*($X$2-AC28)))))</f>
        <v>0</v>
      </c>
      <c r="AE28" s="56"/>
      <c r="AF28" s="55">
        <f>IF(AE28="",0,IF(AE28&gt;$X$2,0,IF(AE28&gt;=$Z$2,($AB$2*($X$2-AE28)))))</f>
        <v>0</v>
      </c>
      <c r="AG28" s="56"/>
      <c r="AH28" s="55">
        <f>IF(AG28="",0,IF(AG28&gt;$X$2,0,IF(AG28&gt;=$Z$2,($AB$2*($X$2-AG28)))))</f>
        <v>0</v>
      </c>
      <c r="AI28" s="56"/>
      <c r="AJ28" s="55">
        <f>IF(AI28="",0,IF(AI28&gt;$X$2,0,IF(AI28&gt;=$Z$2,($AB$2*($X$2-AI28)))))</f>
        <v>0</v>
      </c>
      <c r="AK28" s="56"/>
      <c r="AL28" s="55">
        <f>IF(AK28="",0,IF(AK28&gt;$X$2,0,IF(AK28&gt;=$Z$2,($AB$2*($X$2-AK28)))))</f>
        <v>0</v>
      </c>
      <c r="AM28" s="55">
        <f>SUM(Z28,AB28,AD28,AF28,AH28,AJ28)-MIN(Z28,AB28,AD28,AF28,AH28,AJ28)</f>
        <v>20.253164556961956</v>
      </c>
      <c r="AN28" s="55">
        <f>AM28+AL28</f>
        <v>20.253164556961956</v>
      </c>
      <c r="AP28" s="56" t="s">
        <v>140</v>
      </c>
      <c r="AQ28" s="56" t="s">
        <v>141</v>
      </c>
      <c r="AR28" s="56" t="s">
        <v>14</v>
      </c>
      <c r="AS28" s="56">
        <v>11.9</v>
      </c>
      <c r="AT28" s="55">
        <f>IF(AS28="",0,IF(AS28&gt;$AR$2,0,IF(AS28&lt;$AR$2,($AV$2*($AR$2-AS28)))))</f>
        <v>0</v>
      </c>
      <c r="AU28" s="56"/>
      <c r="AV28" s="55">
        <f>IF(AU28="",0,IF(AU28&gt;$AR$2,0,IF(AU28&gt;=$AT$2,($AV$2*($AR$2-AU28)))))</f>
        <v>0</v>
      </c>
      <c r="AW28" s="56"/>
      <c r="AX28" s="55">
        <f>IF(AW28="",0,IF(AW28&gt;$AR$2,0,IF(AW28&gt;=$AT$2,($AV$2*($AR$2-AW28)))))</f>
        <v>0</v>
      </c>
      <c r="AY28" s="56"/>
      <c r="AZ28" s="55">
        <f>IF(AY28="",0,IF(AY28&gt;$AR$2,0,IF(AY28&gt;=$AT$2,($AV$2*($AR$2-AY28)))))</f>
        <v>0</v>
      </c>
      <c r="BA28" s="56"/>
      <c r="BB28" s="55">
        <f>IF(BA28="",0,IF(BA28&gt;$AR$2,0,IF(BA28&gt;=$AT$2,($AV$2*($AR$2-BA28)))))</f>
        <v>0</v>
      </c>
      <c r="BC28" s="56"/>
      <c r="BD28" s="55">
        <f>IF(BC28="",0,IF(BC28&gt;$AR$2,0,IF(BC28&gt;=$AT$2,($AV$2*($AR$2-BC28)))))</f>
        <v>0</v>
      </c>
      <c r="BE28" s="56"/>
      <c r="BF28" s="55">
        <f>IF(BE28="",0,IF(BE28&gt;$AR$2,0,IF(BE28&gt;=$AT$2,($AV$2*($AR$2-BE28)))))</f>
        <v>0</v>
      </c>
      <c r="BG28" s="55">
        <f>SUM(AT28,AV28,AX28,AZ28,BB28,BD28)-MIN(AT28,AV28,AX28,AZ28,BB28,BD28)</f>
        <v>0</v>
      </c>
      <c r="BH28" s="55">
        <f>BG28+BF28</f>
        <v>0</v>
      </c>
    </row>
    <row r="29" spans="2:60" x14ac:dyDescent="0.25">
      <c r="V29" s="49" t="s">
        <v>169</v>
      </c>
      <c r="W29" s="49" t="s">
        <v>383</v>
      </c>
      <c r="X29" s="49" t="s">
        <v>17</v>
      </c>
      <c r="Y29" s="7"/>
      <c r="Z29" s="55">
        <f>IF(Y29="",0,IF(Y29&gt;$X$2,0,IF(Y29&gt;=$Z$2,($AB$2*($X$2-Y29)))))</f>
        <v>0</v>
      </c>
      <c r="AA29" s="7"/>
      <c r="AB29" s="55">
        <f>IF(AA29="",0,IF(AA29&gt;$X$2,0,IF(AA29&gt;=$Z$2,($AB$2*($X$2-AA29)))))</f>
        <v>0</v>
      </c>
      <c r="AC29" s="7"/>
      <c r="AD29" s="55">
        <f>IF(AC29="",0,IF(AC29&gt;$X$2,0,IF(AC29&gt;=$Z$2,($AB$2*($X$2-AC29)))))</f>
        <v>0</v>
      </c>
      <c r="AE29" s="7"/>
      <c r="AF29" s="55">
        <f>IF(AE29="",0,IF(AE29&gt;$X$2,0,IF(AE29&gt;=$Z$2,($AB$2*($X$2-AE29)))))</f>
        <v>0</v>
      </c>
      <c r="AG29" s="49">
        <v>11.09</v>
      </c>
      <c r="AH29" s="59">
        <f>IF(AG29="",0,IF(AG29&gt;$X$2,0,IF(AG29&gt;=$Z$2,($AB$2*($X$2-AG29)))))</f>
        <v>14.177215189873387</v>
      </c>
      <c r="AI29" s="7"/>
      <c r="AJ29" s="55">
        <f>IF(AI29="",0,IF(AI29&gt;$X$2,0,IF(AI29&gt;=$Z$2,($AB$2*($X$2-AI29)))))</f>
        <v>0</v>
      </c>
      <c r="AK29" s="7"/>
      <c r="AL29" s="55">
        <f>IF(AK29="",0,IF(AK29&gt;$X$2,0,IF(AK29&gt;=$Z$2,($AB$2*($X$2-AK29)))))</f>
        <v>0</v>
      </c>
      <c r="AM29" s="55">
        <f>SUM(Z29,AB29,AD29,AF29,AH29,AJ29)-MIN(Z29,AB29,AD29,AF29,AH29,AJ29)</f>
        <v>14.177215189873387</v>
      </c>
      <c r="AN29" s="55">
        <f>AM29+AL29</f>
        <v>14.177215189873387</v>
      </c>
      <c r="AP29" s="56" t="s">
        <v>142</v>
      </c>
      <c r="AQ29" s="56" t="s">
        <v>143</v>
      </c>
      <c r="AR29" s="56" t="s">
        <v>11</v>
      </c>
      <c r="AS29" s="56">
        <v>12</v>
      </c>
      <c r="AT29" s="55">
        <f>IF(AS29="",0,IF(AS29&gt;$AR$2,0,IF(AS29&lt;$AR$2,($AV$2*($AR$2-AS29)))))</f>
        <v>0</v>
      </c>
      <c r="AU29" s="56"/>
      <c r="AV29" s="55">
        <f>IF(AU29="",0,IF(AU29&gt;$AR$2,0,IF(AU29&gt;=$AT$2,($AV$2*($AR$2-AU29)))))</f>
        <v>0</v>
      </c>
      <c r="AW29" s="56"/>
      <c r="AX29" s="55">
        <f>IF(AW29="",0,IF(AW29&gt;$AR$2,0,IF(AW29&gt;=$AT$2,($AV$2*($AR$2-AW29)))))</f>
        <v>0</v>
      </c>
      <c r="AY29" s="56"/>
      <c r="AZ29" s="55">
        <f>IF(AY29="",0,IF(AY29&gt;$AR$2,0,IF(AY29&gt;=$AT$2,($AV$2*($AR$2-AY29)))))</f>
        <v>0</v>
      </c>
      <c r="BA29" s="56"/>
      <c r="BB29" s="55">
        <f>IF(BA29="",0,IF(BA29&gt;$AR$2,0,IF(BA29&gt;=$AT$2,($AV$2*($AR$2-BA29)))))</f>
        <v>0</v>
      </c>
      <c r="BC29" s="56"/>
      <c r="BD29" s="55">
        <f>IF(BC29="",0,IF(BC29&gt;$AR$2,0,IF(BC29&gt;=$AT$2,($AV$2*($AR$2-BC29)))))</f>
        <v>0</v>
      </c>
      <c r="BE29" s="56"/>
      <c r="BF29" s="55">
        <f>IF(BE29="",0,IF(BE29&gt;$AR$2,0,IF(BE29&gt;=$AT$2,($AV$2*($AR$2-BE29)))))</f>
        <v>0</v>
      </c>
      <c r="BG29" s="55">
        <f>SUM(AT29,AV29,AX29,AZ29,BB29,BD29)-MIN(AT29,AV29,AX29,AZ29,BB29,BD29)</f>
        <v>0</v>
      </c>
      <c r="BH29" s="55">
        <f>BG29+BF29</f>
        <v>0</v>
      </c>
    </row>
    <row r="30" spans="2:60" x14ac:dyDescent="0.25">
      <c r="V30" s="56" t="s">
        <v>172</v>
      </c>
      <c r="W30" s="56" t="s">
        <v>173</v>
      </c>
      <c r="X30" s="56" t="s">
        <v>28</v>
      </c>
      <c r="Y30" s="56"/>
      <c r="Z30" s="55">
        <f>IF(Y30="",0,IF(Y30&gt;$X$2,0,IF(Y30&gt;=$Z$2,($AB$2*($X$2-Y30)))))</f>
        <v>0</v>
      </c>
      <c r="AA30" s="56">
        <v>11.31</v>
      </c>
      <c r="AB30" s="55">
        <f>IF(AA30="",0,IF(AA30&gt;$X$2,0,IF(AA30&gt;=$Z$2,($AB$2*($X$2-AA30)))))</f>
        <v>3.0379746835442396</v>
      </c>
      <c r="AC30" s="56">
        <v>11.17</v>
      </c>
      <c r="AD30" s="55">
        <f>IF(AC30="",0,IF(AC30&gt;$X$2,0,IF(AC30&gt;=$Z$2,($AB$2*($X$2-AC30)))))</f>
        <v>10.126582278480978</v>
      </c>
      <c r="AE30" s="56"/>
      <c r="AF30" s="55">
        <f>IF(AE30="",0,IF(AE30&gt;$X$2,0,IF(AE30&gt;=$Z$2,($AB$2*($X$2-AE30)))))</f>
        <v>0</v>
      </c>
      <c r="AG30" s="56"/>
      <c r="AH30" s="55">
        <f>IF(AG30="",0,IF(AG30&gt;$X$2,0,IF(AG30&gt;=$Z$2,($AB$2*($X$2-AG30)))))</f>
        <v>0</v>
      </c>
      <c r="AI30" s="56"/>
      <c r="AJ30" s="55">
        <f>IF(AI30="",0,IF(AI30&gt;$X$2,0,IF(AI30&gt;=$Z$2,($AB$2*($X$2-AI30)))))</f>
        <v>0</v>
      </c>
      <c r="AK30" s="56"/>
      <c r="AL30" s="55">
        <f>IF(AK30="",0,IF(AK30&gt;$X$2,0,IF(AK30&gt;=$Z$2,($AB$2*($X$2-AK30)))))</f>
        <v>0</v>
      </c>
      <c r="AM30" s="55">
        <f>SUM(Z30,AB30,AD30,AF30,AH30,AJ30)-MIN(Z30,AB30,AD30,AF30,AH30,AJ30)</f>
        <v>13.164556962025218</v>
      </c>
      <c r="AN30" s="55">
        <f>AM30+AL30</f>
        <v>13.164556962025218</v>
      </c>
      <c r="AP30" s="56" t="s">
        <v>144</v>
      </c>
      <c r="AQ30" s="56" t="s">
        <v>145</v>
      </c>
      <c r="AR30" s="56" t="s">
        <v>28</v>
      </c>
      <c r="AS30" s="56">
        <v>12.32</v>
      </c>
      <c r="AT30" s="55">
        <f>IF(AS30="",0,IF(AS30&gt;$AR$2,0,IF(AS30&lt;$AR$2,($AV$2*($AR$2-AS30)))))</f>
        <v>0</v>
      </c>
      <c r="AU30" s="56"/>
      <c r="AV30" s="55">
        <f>IF(AU30="",0,IF(AU30&gt;$AR$2,0,IF(AU30&gt;=$AT$2,($AV$2*($AR$2-AU30)))))</f>
        <v>0</v>
      </c>
      <c r="AW30" s="56"/>
      <c r="AX30" s="55">
        <f>IF(AW30="",0,IF(AW30&gt;$AR$2,0,IF(AW30&gt;=$AT$2,($AV$2*($AR$2-AW30)))))</f>
        <v>0</v>
      </c>
      <c r="AY30" s="56"/>
      <c r="AZ30" s="55">
        <f>IF(AY30="",0,IF(AY30&gt;$AR$2,0,IF(AY30&gt;=$AT$2,($AV$2*($AR$2-AY30)))))</f>
        <v>0</v>
      </c>
      <c r="BA30" s="56"/>
      <c r="BB30" s="55">
        <f>IF(BA30="",0,IF(BA30&gt;$AR$2,0,IF(BA30&gt;=$AT$2,($AV$2*($AR$2-BA30)))))</f>
        <v>0</v>
      </c>
      <c r="BC30" s="56"/>
      <c r="BD30" s="55">
        <f>IF(BC30="",0,IF(BC30&gt;$AR$2,0,IF(BC30&gt;=$AT$2,($AV$2*($AR$2-BC30)))))</f>
        <v>0</v>
      </c>
      <c r="BE30" s="56"/>
      <c r="BF30" s="55">
        <f>IF(BE30="",0,IF(BE30&gt;$AR$2,0,IF(BE30&gt;=$AT$2,($AV$2*($AR$2-BE30)))))</f>
        <v>0</v>
      </c>
      <c r="BG30" s="55">
        <f>SUM(AT30,AV30,AX30,AZ30,BB30,BD30)-MIN(AT30,AV30,AX30,AZ30,BB30,BD30)</f>
        <v>0</v>
      </c>
      <c r="BH30" s="55">
        <f>BG30+BF30</f>
        <v>0</v>
      </c>
    </row>
    <row r="31" spans="2:60" x14ac:dyDescent="0.25">
      <c r="V31" s="56" t="s">
        <v>121</v>
      </c>
      <c r="W31" s="56" t="s">
        <v>122</v>
      </c>
      <c r="X31" s="56" t="s">
        <v>11</v>
      </c>
      <c r="Y31" s="56">
        <v>11.17</v>
      </c>
      <c r="Z31" s="55">
        <f>IF(Y31="",0,IF(Y31&gt;$X$2,0,IF(Y31&gt;=$Z$2,($AB$2*($X$2-Y31)))))</f>
        <v>10.126582278480978</v>
      </c>
      <c r="AA31" s="56"/>
      <c r="AB31" s="55">
        <f>IF(AA31="",0,IF(AA31&gt;$X$2,0,IF(AA31&gt;=$Z$2,($AB$2*($X$2-AA31)))))</f>
        <v>0</v>
      </c>
      <c r="AC31" s="56"/>
      <c r="AD31" s="55">
        <f>IF(AC31="",0,IF(AC31&gt;$X$2,0,IF(AC31&gt;=$Z$2,($AB$2*($X$2-AC31)))))</f>
        <v>0</v>
      </c>
      <c r="AE31" s="56"/>
      <c r="AF31" s="55">
        <f>IF(AE31="",0,IF(AE31&gt;$X$2,0,IF(AE31&gt;=$Z$2,($AB$2*($X$2-AE31)))))</f>
        <v>0</v>
      </c>
      <c r="AG31" s="56"/>
      <c r="AH31" s="55">
        <f>IF(AG31="",0,IF(AG31&gt;$X$2,0,IF(AG31&gt;=$Z$2,($AB$2*($X$2-AG31)))))</f>
        <v>0</v>
      </c>
      <c r="AI31" s="56"/>
      <c r="AJ31" s="55">
        <f>IF(AI31="",0,IF(AI31&gt;$X$2,0,IF(AI31&gt;=$Z$2,($AB$2*($X$2-AI31)))))</f>
        <v>0</v>
      </c>
      <c r="AK31" s="56"/>
      <c r="AL31" s="55">
        <f>IF(AK31="",0,IF(AK31&gt;$X$2,0,IF(AK31&gt;=$Z$2,($AB$2*($X$2-AK31)))))</f>
        <v>0</v>
      </c>
      <c r="AM31" s="55">
        <f>SUM(Z31,AB31,AD31,AF31,AH31,AJ31)-MIN(Z31,AB31,AD31,AF31,AH31,AJ31)</f>
        <v>10.126582278480978</v>
      </c>
      <c r="AN31" s="55">
        <f>AM31+AL31</f>
        <v>10.126582278480978</v>
      </c>
      <c r="AP31" s="56" t="s">
        <v>146</v>
      </c>
      <c r="AQ31" s="56" t="s">
        <v>147</v>
      </c>
      <c r="AR31" s="56" t="s">
        <v>11</v>
      </c>
      <c r="AS31" s="56">
        <v>12.6</v>
      </c>
      <c r="AT31" s="55">
        <f>IF(AS31="",0,IF(AS31&gt;$AR$2,0,IF(AS31&lt;$AR$2,($AV$2*($AR$2-AS31)))))</f>
        <v>0</v>
      </c>
      <c r="AU31" s="56"/>
      <c r="AV31" s="55">
        <f>IF(AU31="",0,IF(AU31&gt;$AR$2,0,IF(AU31&gt;=$AT$2,($AV$2*($AR$2-AU31)))))</f>
        <v>0</v>
      </c>
      <c r="AW31" s="56"/>
      <c r="AX31" s="55">
        <f>IF(AW31="",0,IF(AW31&gt;$AR$2,0,IF(AW31&gt;=$AT$2,($AV$2*($AR$2-AW31)))))</f>
        <v>0</v>
      </c>
      <c r="AY31" s="56"/>
      <c r="AZ31" s="55">
        <f>IF(AY31="",0,IF(AY31&gt;$AR$2,0,IF(AY31&gt;=$AT$2,($AV$2*($AR$2-AY31)))))</f>
        <v>0</v>
      </c>
      <c r="BA31" s="56"/>
      <c r="BB31" s="55">
        <f>IF(BA31="",0,IF(BA31&gt;$AR$2,0,IF(BA31&gt;=$AT$2,($AV$2*($AR$2-BA31)))))</f>
        <v>0</v>
      </c>
      <c r="BC31" s="56"/>
      <c r="BD31" s="55">
        <f>IF(BC31="",0,IF(BC31&gt;$AR$2,0,IF(BC31&gt;=$AT$2,($AV$2*($AR$2-BC31)))))</f>
        <v>0</v>
      </c>
      <c r="BE31" s="56"/>
      <c r="BF31" s="55">
        <f>IF(BE31="",0,IF(BE31&gt;$AR$2,0,IF(BE31&gt;=$AT$2,($AV$2*($AR$2-BE31)))))</f>
        <v>0</v>
      </c>
      <c r="BG31" s="55">
        <f>SUM(AT31,AV31,AX31,AZ31,BB31,BD31)-MIN(AT31,AV31,AX31,AZ31,BB31,BD31)</f>
        <v>0</v>
      </c>
      <c r="BH31" s="55">
        <f>BG31+BF31</f>
        <v>0</v>
      </c>
    </row>
    <row r="32" spans="2:60" x14ac:dyDescent="0.25">
      <c r="V32" s="56" t="s">
        <v>119</v>
      </c>
      <c r="W32" s="56" t="s">
        <v>123</v>
      </c>
      <c r="X32" s="56" t="s">
        <v>17</v>
      </c>
      <c r="Y32" s="56">
        <v>11.35</v>
      </c>
      <c r="Z32" s="55">
        <f>IF(Y32="",0,IF(Y32&gt;$X$2,0,IF(Y32&gt;=$Z$2,($AB$2*($X$2-Y32)))))</f>
        <v>1.0126582278480798</v>
      </c>
      <c r="AA32" s="56">
        <v>11.27</v>
      </c>
      <c r="AB32" s="55">
        <f>IF(AA32="",0,IF(AA32&gt;$X$2,0,IF(AA32&gt;=$Z$2,($AB$2*($X$2-AA32)))))</f>
        <v>5.0632911392404889</v>
      </c>
      <c r="AC32" s="56"/>
      <c r="AD32" s="55">
        <f>IF(AC32="",0,IF(AC32&gt;$X$2,0,IF(AC32&gt;=$Z$2,($AB$2*($X$2-AC32)))))</f>
        <v>0</v>
      </c>
      <c r="AE32" s="56"/>
      <c r="AF32" s="55">
        <f>IF(AE32="",0,IF(AE32&gt;$X$2,0,IF(AE32&gt;=$Z$2,($AB$2*($X$2-AE32)))))</f>
        <v>0</v>
      </c>
      <c r="AG32" s="56"/>
      <c r="AH32" s="55">
        <f>IF(AG32="",0,IF(AG32&gt;$X$2,0,IF(AG32&gt;=$Z$2,($AB$2*($X$2-AG32)))))</f>
        <v>0</v>
      </c>
      <c r="AI32" s="56"/>
      <c r="AJ32" s="55">
        <f>IF(AI32="",0,IF(AI32&gt;$X$2,0,IF(AI32&gt;=$Z$2,($AB$2*($X$2-AI32)))))</f>
        <v>0</v>
      </c>
      <c r="AK32" s="56"/>
      <c r="AL32" s="55">
        <f>IF(AK32="",0,IF(AK32&gt;$X$2,0,IF(AK32&gt;=$Z$2,($AB$2*($X$2-AK32)))))</f>
        <v>0</v>
      </c>
      <c r="AM32" s="55">
        <f>SUM(Z32,AB32,AD32,AF32,AH32,AJ32)-MIN(Z32,AB32,AD32,AF32,AH32,AJ32)</f>
        <v>6.0759493670885689</v>
      </c>
      <c r="AN32" s="55">
        <f>AM32+AL32</f>
        <v>6.0759493670885689</v>
      </c>
      <c r="AP32" s="56" t="s">
        <v>183</v>
      </c>
      <c r="AQ32" s="56" t="s">
        <v>184</v>
      </c>
      <c r="AR32" s="56" t="s">
        <v>14</v>
      </c>
      <c r="AS32" s="56"/>
      <c r="AT32" s="55">
        <f>IF(AS32="",0,IF(AS32&gt;$AR$2,0,IF(AS32&lt;$AR$2,($AV$2*($AR$2-AS32)))))</f>
        <v>0</v>
      </c>
      <c r="AU32" s="56">
        <v>11.8</v>
      </c>
      <c r="AV32" s="55">
        <f>IF(AU32="",0,IF(AU32&gt;$AR$2,0,IF(AU32&gt;=$AT$2,($AV$2*($AR$2-AU32)))))</f>
        <v>0</v>
      </c>
      <c r="AW32" s="56"/>
      <c r="AX32" s="55">
        <f>IF(AW32="",0,IF(AW32&gt;$AR$2,0,IF(AW32&gt;=$AT$2,($AV$2*($AR$2-AW32)))))</f>
        <v>0</v>
      </c>
      <c r="AY32" s="56"/>
      <c r="AZ32" s="55">
        <f>IF(AY32="",0,IF(AY32&gt;$AR$2,0,IF(AY32&gt;=$AT$2,($AV$2*($AR$2-AY32)))))</f>
        <v>0</v>
      </c>
      <c r="BA32" s="56"/>
      <c r="BB32" s="55">
        <f>IF(BA32="",0,IF(BA32&gt;$AR$2,0,IF(BA32&gt;=$AT$2,($AV$2*($AR$2-BA32)))))</f>
        <v>0</v>
      </c>
      <c r="BC32" s="56"/>
      <c r="BD32" s="55">
        <f>IF(BC32="",0,IF(BC32&gt;$AR$2,0,IF(BC32&gt;=$AT$2,($AV$2*($AR$2-BC32)))))</f>
        <v>0</v>
      </c>
      <c r="BE32" s="56"/>
      <c r="BF32" s="55">
        <f>IF(BE32="",0,IF(BE32&gt;$AR$2,0,IF(BE32&gt;=$AT$2,($AV$2*($AR$2-BE32)))))</f>
        <v>0</v>
      </c>
      <c r="BG32" s="55">
        <f>SUM(AT32,AV32,AX32,AZ32,BB32,BD32)-MIN(AT32,AV32,AX32,AZ32,BB32,BD32)</f>
        <v>0</v>
      </c>
      <c r="BH32" s="55">
        <f>BG32+BF32</f>
        <v>0</v>
      </c>
    </row>
    <row r="33" spans="22:60" x14ac:dyDescent="0.25">
      <c r="V33" s="58" t="s">
        <v>308</v>
      </c>
      <c r="W33" s="58" t="s">
        <v>309</v>
      </c>
      <c r="X33" s="58" t="s">
        <v>28</v>
      </c>
      <c r="Y33" s="56"/>
      <c r="Z33" s="55">
        <f>IF(Y33="",0,IF(Y33&gt;$X$2,0,IF(Y33&gt;=$Z$2,($AB$2*($X$2-Y33)))))</f>
        <v>0</v>
      </c>
      <c r="AA33" s="56"/>
      <c r="AB33" s="55">
        <f>IF(AA33="",0,IF(AA33&gt;$X$2,0,IF(AA33&gt;=$Z$2,($AB$2*($X$2-AA33)))))</f>
        <v>0</v>
      </c>
      <c r="AC33" s="56">
        <v>11.29</v>
      </c>
      <c r="AD33" s="55">
        <f>IF(AC33="",0,IF(AC33&gt;$X$2,0,IF(AC33&gt;=$Z$2,($AB$2*($X$2-AC33)))))</f>
        <v>4.0506329113924089</v>
      </c>
      <c r="AE33" s="56">
        <v>11.49</v>
      </c>
      <c r="AF33" s="55">
        <f>IF(AE33="",0,IF(AE33&gt;$X$2,0,IF(AE33&gt;=$Z$2,($AB$2*($X$2-AE33)))))</f>
        <v>0</v>
      </c>
      <c r="AG33" s="56">
        <v>11.36</v>
      </c>
      <c r="AH33" s="55">
        <f>IF(AG33="",0,IF(AG33&gt;$X$2,0,IF(AG33&gt;=$Z$2,($AB$2*($X$2-AG33)))))</f>
        <v>0.5063291139240399</v>
      </c>
      <c r="AI33" s="56"/>
      <c r="AJ33" s="55">
        <f>IF(AI33="",0,IF(AI33&gt;$X$2,0,IF(AI33&gt;=$Z$2,($AB$2*($X$2-AI33)))))</f>
        <v>0</v>
      </c>
      <c r="AK33" s="56"/>
      <c r="AL33" s="55">
        <f>IF(AK33="",0,IF(AK33&gt;$X$2,0,IF(AK33&gt;=$Z$2,($AB$2*($X$2-AK33)))))</f>
        <v>0</v>
      </c>
      <c r="AM33" s="55">
        <f>SUM(Z33,AB33,AD33,AF33,AH33,AJ33)-MIN(Z33,AB33,AD33,AF33,AH33,AJ33)</f>
        <v>4.5569620253164489</v>
      </c>
      <c r="AN33" s="55">
        <f>AM33+AL33</f>
        <v>4.5569620253164489</v>
      </c>
      <c r="AP33" s="58" t="s">
        <v>319</v>
      </c>
      <c r="AQ33" s="58" t="s">
        <v>320</v>
      </c>
      <c r="AR33" s="58" t="s">
        <v>28</v>
      </c>
      <c r="AS33" s="56"/>
      <c r="AT33" s="55">
        <f>IF(AS33="",0,IF(AS33&gt;$AR$2,0,IF(AS33&lt;$AR$2,($AV$2*($AR$2-AS33)))))</f>
        <v>0</v>
      </c>
      <c r="AU33" s="56"/>
      <c r="AV33" s="55">
        <f>IF(AU33="",0,IF(AU33&gt;$AR$2,0,IF(AU33&gt;=$AT$2,($AV$2*($AR$2-AU33)))))</f>
        <v>0</v>
      </c>
      <c r="AW33" s="56">
        <v>11.64</v>
      </c>
      <c r="AX33" s="55">
        <f>IF(AW33="",0,IF(AW33&gt;$AR$2,0,IF(AW33&gt;=$AT$2,($AV$2*($AR$2-AW33)))))</f>
        <v>0</v>
      </c>
      <c r="AY33" s="56"/>
      <c r="AZ33" s="55">
        <f>IF(AY33="",0,IF(AY33&gt;$AR$2,0,IF(AY33&gt;=$AT$2,($AV$2*($AR$2-AY33)))))</f>
        <v>0</v>
      </c>
      <c r="BA33" s="56"/>
      <c r="BB33" s="55">
        <f>IF(BA33="",0,IF(BA33&gt;$AR$2,0,IF(BA33&gt;=$AT$2,($AV$2*($AR$2-BA33)))))</f>
        <v>0</v>
      </c>
      <c r="BC33" s="56"/>
      <c r="BD33" s="55">
        <f>IF(BC33="",0,IF(BC33&gt;$AR$2,0,IF(BC33&gt;=$AT$2,($AV$2*($AR$2-BC33)))))</f>
        <v>0</v>
      </c>
      <c r="BE33" s="56"/>
      <c r="BF33" s="55">
        <f>IF(BE33="",0,IF(BE33&gt;$AR$2,0,IF(BE33&gt;=$AT$2,($AV$2*($AR$2-BE33)))))</f>
        <v>0</v>
      </c>
      <c r="BG33" s="55">
        <f>SUM(AT33,AV33,AX33,AZ33,BB33,BD33)-MIN(AT33,AV33,AX33,AZ33,BB33,BD33)</f>
        <v>0</v>
      </c>
      <c r="BH33" s="55">
        <f>BG33+BF33</f>
        <v>0</v>
      </c>
    </row>
    <row r="34" spans="22:60" x14ac:dyDescent="0.25">
      <c r="V34" s="56" t="s">
        <v>124</v>
      </c>
      <c r="W34" s="56" t="s">
        <v>125</v>
      </c>
      <c r="X34" s="56" t="s">
        <v>55</v>
      </c>
      <c r="Y34" s="56">
        <v>11.48</v>
      </c>
      <c r="Z34" s="55">
        <f>IF(Y34="",0,IF(Y34&gt;$X$2,0,IF(Y34&gt;=$Z$2,($AB$2*($X$2-Y34)))))</f>
        <v>0</v>
      </c>
      <c r="AA34" s="56"/>
      <c r="AB34" s="55">
        <f>IF(AA34="",0,IF(AA34&gt;$X$2,0,IF(AA34&gt;=$Z$2,($AB$2*($X$2-AA34)))))</f>
        <v>0</v>
      </c>
      <c r="AC34" s="56"/>
      <c r="AD34" s="55">
        <f>IF(AC34="",0,IF(AC34&gt;$X$2,0,IF(AC34&gt;=$Z$2,($AB$2*($X$2-AC34)))))</f>
        <v>0</v>
      </c>
      <c r="AE34" s="56"/>
      <c r="AF34" s="55">
        <f>IF(AE34="",0,IF(AE34&gt;$X$2,0,IF(AE34&gt;=$Z$2,($AB$2*($X$2-AE34)))))</f>
        <v>0</v>
      </c>
      <c r="AG34" s="56"/>
      <c r="AH34" s="55">
        <f>IF(AG34="",0,IF(AG34&gt;$X$2,0,IF(AG34&gt;=$Z$2,($AB$2*($X$2-AG34)))))</f>
        <v>0</v>
      </c>
      <c r="AI34" s="56"/>
      <c r="AJ34" s="55">
        <f>IF(AI34="",0,IF(AI34&gt;$X$2,0,IF(AI34&gt;=$Z$2,($AB$2*($X$2-AI34)))))</f>
        <v>0</v>
      </c>
      <c r="AK34" s="56"/>
      <c r="AL34" s="55">
        <f>IF(AK34="",0,IF(AK34&gt;$X$2,0,IF(AK34&gt;=$Z$2,($AB$2*($X$2-AK34)))))</f>
        <v>0</v>
      </c>
      <c r="AM34" s="55">
        <f>SUM(Z34,AB34,AD34,AF34,AH34,AJ34)-MIN(Z34,AB34,AD34,AF34,AH34,AJ34)</f>
        <v>0</v>
      </c>
      <c r="AN34" s="55">
        <f>AM34+AL34</f>
        <v>0</v>
      </c>
      <c r="AP34" s="58" t="s">
        <v>321</v>
      </c>
      <c r="AQ34" s="58" t="s">
        <v>322</v>
      </c>
      <c r="AR34" s="58" t="s">
        <v>11</v>
      </c>
      <c r="AS34" s="56"/>
      <c r="AT34" s="55">
        <f>IF(AS34="",0,IF(AS34&gt;$AR$2,0,IF(AS34&lt;$AR$2,($AV$2*($AR$2-AS34)))))</f>
        <v>0</v>
      </c>
      <c r="AU34" s="56"/>
      <c r="AV34" s="55">
        <f>IF(AU34="",0,IF(AU34&gt;$AR$2,0,IF(AU34&gt;=$AT$2,($AV$2*($AR$2-AU34)))))</f>
        <v>0</v>
      </c>
      <c r="AW34" s="56">
        <v>11.77</v>
      </c>
      <c r="AX34" s="55">
        <f>IF(AW34="",0,IF(AW34&gt;$AR$2,0,IF(AW34&gt;=$AT$2,($AV$2*($AR$2-AW34)))))</f>
        <v>0</v>
      </c>
      <c r="AY34" s="56"/>
      <c r="AZ34" s="55">
        <f>IF(AY34="",0,IF(AY34&gt;$AR$2,0,IF(AY34&gt;=$AT$2,($AV$2*($AR$2-AY34)))))</f>
        <v>0</v>
      </c>
      <c r="BA34" s="56"/>
      <c r="BB34" s="55">
        <f>IF(BA34="",0,IF(BA34&gt;$AR$2,0,IF(BA34&gt;=$AT$2,($AV$2*($AR$2-BA34)))))</f>
        <v>0</v>
      </c>
      <c r="BC34" s="56"/>
      <c r="BD34" s="55">
        <f>IF(BC34="",0,IF(BC34&gt;$AR$2,0,IF(BC34&gt;=$AT$2,($AV$2*($AR$2-BC34)))))</f>
        <v>0</v>
      </c>
      <c r="BE34" s="56"/>
      <c r="BF34" s="55">
        <f>IF(BE34="",0,IF(BE34&gt;$AR$2,0,IF(BE34&gt;=$AT$2,($AV$2*($AR$2-BE34)))))</f>
        <v>0</v>
      </c>
      <c r="BG34" s="55">
        <f>SUM(AT34,AV34,AX34,AZ34,BB34,BD34)-MIN(AT34,AV34,AX34,AZ34,BB34,BD34)</f>
        <v>0</v>
      </c>
      <c r="BH34" s="55">
        <f>BG34+BF34</f>
        <v>0</v>
      </c>
    </row>
    <row r="35" spans="22:60" x14ac:dyDescent="0.25">
      <c r="V35" s="56" t="s">
        <v>126</v>
      </c>
      <c r="W35" s="56" t="s">
        <v>174</v>
      </c>
      <c r="X35" s="56" t="s">
        <v>28</v>
      </c>
      <c r="Y35" s="56">
        <v>12.12</v>
      </c>
      <c r="Z35" s="55">
        <f>IF(Y35="",0,IF(Y35&gt;$X$2,0,IF(Y35&gt;=$Z$2,($AB$2*($X$2-Y35)))))</f>
        <v>0</v>
      </c>
      <c r="AA35" s="56">
        <v>11.69</v>
      </c>
      <c r="AB35" s="55">
        <f>IF(AA35="",0,IF(AA35&gt;$X$2,0,IF(AA35&gt;=$Z$2,($AB$2*($X$2-AA35)))))</f>
        <v>0</v>
      </c>
      <c r="AC35" s="56">
        <v>11.69</v>
      </c>
      <c r="AD35" s="55">
        <f>IF(AC35="",0,IF(AC35&gt;$X$2,0,IF(AC35&gt;=$Z$2,($AB$2*($X$2-AC35)))))</f>
        <v>0</v>
      </c>
      <c r="AE35" s="56"/>
      <c r="AF35" s="55">
        <f>IF(AE35="",0,IF(AE35&gt;$X$2,0,IF(AE35&gt;=$Z$2,($AB$2*($X$2-AE35)))))</f>
        <v>0</v>
      </c>
      <c r="AG35" s="56">
        <v>11.41</v>
      </c>
      <c r="AH35" s="55">
        <f>IF(AG35="",0,IF(AG35&gt;$X$2,0,IF(AG35&gt;=$Z$2,($AB$2*($X$2-AG35)))))</f>
        <v>0</v>
      </c>
      <c r="AI35" s="56"/>
      <c r="AJ35" s="55">
        <f>IF(AI35="",0,IF(AI35&gt;$X$2,0,IF(AI35&gt;=$Z$2,($AB$2*($X$2-AI35)))))</f>
        <v>0</v>
      </c>
      <c r="AK35" s="56"/>
      <c r="AL35" s="55">
        <f>IF(AK35="",0,IF(AK35&gt;$X$2,0,IF(AK35&gt;=$Z$2,($AB$2*($X$2-AK35)))))</f>
        <v>0</v>
      </c>
      <c r="AM35" s="55">
        <f>SUM(Z35,AB35,AD35,AF35,AH35,AJ35)-MIN(Z35,AB35,AD35,AF35,AH35,AJ35)</f>
        <v>0</v>
      </c>
      <c r="AN35" s="55">
        <f>AM35+AL35</f>
        <v>0</v>
      </c>
      <c r="AP35" s="58" t="s">
        <v>163</v>
      </c>
      <c r="AQ35" s="58" t="s">
        <v>323</v>
      </c>
      <c r="AR35" s="58" t="s">
        <v>95</v>
      </c>
      <c r="AS35" s="56"/>
      <c r="AT35" s="55">
        <f>IF(AS35="",0,IF(AS35&gt;$AR$2,0,IF(AS35&lt;$AR$2,($AV$2*($AR$2-AS35)))))</f>
        <v>0</v>
      </c>
      <c r="AU35" s="56"/>
      <c r="AV35" s="55">
        <f>IF(AU35="",0,IF(AU35&gt;$AR$2,0,IF(AU35&gt;=$AT$2,($AV$2*($AR$2-AU35)))))</f>
        <v>0</v>
      </c>
      <c r="AW35" s="56">
        <v>12.24</v>
      </c>
      <c r="AX35" s="55">
        <f>IF(AW35="",0,IF(AW35&gt;$AR$2,0,IF(AW35&gt;=$AT$2,($AV$2*($AR$2-AW35)))))</f>
        <v>0</v>
      </c>
      <c r="AY35" s="56"/>
      <c r="AZ35" s="55">
        <f>IF(AY35="",0,IF(AY35&gt;$AR$2,0,IF(AY35&gt;=$AT$2,($AV$2*($AR$2-AY35)))))</f>
        <v>0</v>
      </c>
      <c r="BA35" s="56"/>
      <c r="BB35" s="55">
        <f>IF(BA35="",0,IF(BA35&gt;$AR$2,0,IF(BA35&gt;=$AT$2,($AV$2*($AR$2-BA35)))))</f>
        <v>0</v>
      </c>
      <c r="BC35" s="56"/>
      <c r="BD35" s="55">
        <f>IF(BC35="",0,IF(BC35&gt;$AR$2,0,IF(BC35&gt;=$AT$2,($AV$2*($AR$2-BC35)))))</f>
        <v>0</v>
      </c>
      <c r="BE35" s="56"/>
      <c r="BF35" s="55">
        <f>IF(BE35="",0,IF(BE35&gt;$AR$2,0,IF(BE35&gt;=$AT$2,($AV$2*($AR$2-BE35)))))</f>
        <v>0</v>
      </c>
      <c r="BG35" s="55">
        <f>SUM(AT35,AV35,AX35,AZ35,BB35,BD35)-MIN(AT35,AV35,AX35,AZ35,BB35,BD35)</f>
        <v>0</v>
      </c>
      <c r="BH35" s="55">
        <f>BG35+BF35</f>
        <v>0</v>
      </c>
    </row>
    <row r="36" spans="22:60" x14ac:dyDescent="0.25">
      <c r="V36" s="56" t="s">
        <v>118</v>
      </c>
      <c r="W36" s="56" t="s">
        <v>127</v>
      </c>
      <c r="X36" s="56" t="s">
        <v>11</v>
      </c>
      <c r="Y36" s="56">
        <v>12.56</v>
      </c>
      <c r="Z36" s="55">
        <f>IF(Y36="",0,IF(Y36&gt;$X$2,0,IF(Y36&gt;=$Z$2,($AB$2*($X$2-Y36)))))</f>
        <v>0</v>
      </c>
      <c r="AA36" s="56"/>
      <c r="AB36" s="55">
        <f>IF(AA36="",0,IF(AA36&gt;$X$2,0,IF(AA36&gt;=$Z$2,($AB$2*($X$2-AA36)))))</f>
        <v>0</v>
      </c>
      <c r="AC36" s="56">
        <v>11.69</v>
      </c>
      <c r="AD36" s="55">
        <f>IF(AC36="",0,IF(AC36&gt;$X$2,0,IF(AC36&gt;=$Z$2,($AB$2*($X$2-AC36)))))</f>
        <v>0</v>
      </c>
      <c r="AE36" s="56"/>
      <c r="AF36" s="55">
        <f>IF(AE36="",0,IF(AE36&gt;$X$2,0,IF(AE36&gt;=$Z$2,($AB$2*($X$2-AE36)))))</f>
        <v>0</v>
      </c>
      <c r="AG36" s="56"/>
      <c r="AH36" s="55">
        <f>IF(AG36="",0,IF(AG36&gt;$X$2,0,IF(AG36&gt;=$Z$2,($AB$2*($X$2-AG36)))))</f>
        <v>0</v>
      </c>
      <c r="AI36" s="56"/>
      <c r="AJ36" s="55">
        <f>IF(AI36="",0,IF(AI36&gt;$X$2,0,IF(AI36&gt;=$Z$2,($AB$2*($X$2-AI36)))))</f>
        <v>0</v>
      </c>
      <c r="AK36" s="56"/>
      <c r="AL36" s="55">
        <f>IF(AK36="",0,IF(AK36&gt;$X$2,0,IF(AK36&gt;=$Z$2,($AB$2*($X$2-AK36)))))</f>
        <v>0</v>
      </c>
      <c r="AM36" s="55">
        <f>SUM(Z36,AB36,AD36,AF36,AH36,AJ36)-MIN(Z36,AB36,AD36,AF36,AH36,AJ36)</f>
        <v>0</v>
      </c>
      <c r="AN36" s="55">
        <f>AM36+AL36</f>
        <v>0</v>
      </c>
      <c r="AP36" s="58" t="s">
        <v>142</v>
      </c>
      <c r="AQ36" s="58" t="s">
        <v>324</v>
      </c>
      <c r="AR36" s="58" t="s">
        <v>95</v>
      </c>
      <c r="AS36" s="56"/>
      <c r="AT36" s="55">
        <f>IF(AS36="",0,IF(AS36&gt;$AR$2,0,IF(AS36&lt;$AR$2,($AV$2*($AR$2-AS36)))))</f>
        <v>0</v>
      </c>
      <c r="AU36" s="56"/>
      <c r="AV36" s="55">
        <f>IF(AU36="",0,IF(AU36&gt;$AR$2,0,IF(AU36&gt;=$AT$2,($AV$2*($AR$2-AU36)))))</f>
        <v>0</v>
      </c>
      <c r="AW36" s="56">
        <v>13.48</v>
      </c>
      <c r="AX36" s="55">
        <f>IF(AW36="",0,IF(AW36&gt;$AR$2,0,IF(AW36&gt;=$AT$2,($AV$2*($AR$2-AW36)))))</f>
        <v>0</v>
      </c>
      <c r="AY36" s="56">
        <v>12.45</v>
      </c>
      <c r="AZ36" s="55">
        <f>IF(AY36="",0,IF(AY36&gt;$AR$2,0,IF(AY36&gt;=$AT$2,($AV$2*($AR$2-AY36)))))</f>
        <v>0</v>
      </c>
      <c r="BA36" s="56"/>
      <c r="BB36" s="55">
        <f>IF(BA36="",0,IF(BA36&gt;$AR$2,0,IF(BA36&gt;=$AT$2,($AV$2*($AR$2-BA36)))))</f>
        <v>0</v>
      </c>
      <c r="BC36" s="56"/>
      <c r="BD36" s="55">
        <f>IF(BC36="",0,IF(BC36&gt;$AR$2,0,IF(BC36&gt;=$AT$2,($AV$2*($AR$2-BC36)))))</f>
        <v>0</v>
      </c>
      <c r="BE36" s="56"/>
      <c r="BF36" s="55">
        <f>IF(BE36="",0,IF(BE36&gt;$AR$2,0,IF(BE36&gt;=$AT$2,($AV$2*($AR$2-BE36)))))</f>
        <v>0</v>
      </c>
      <c r="BG36" s="55">
        <f>SUM(AT36,AV36,AX36,AZ36,BB36,BD36)-MIN(AT36,AV36,AX36,AZ36,BB36,BD36)</f>
        <v>0</v>
      </c>
      <c r="BH36" s="55">
        <f>BG36+BF36</f>
        <v>0</v>
      </c>
    </row>
    <row r="37" spans="22:60" x14ac:dyDescent="0.25">
      <c r="V37" s="56" t="s">
        <v>128</v>
      </c>
      <c r="W37" s="56" t="s">
        <v>129</v>
      </c>
      <c r="X37" s="56" t="s">
        <v>17</v>
      </c>
      <c r="Y37" s="56">
        <v>13.2</v>
      </c>
      <c r="Z37" s="55">
        <f>IF(Y37="",0,IF(Y37&gt;$X$2,0,IF(Y37&gt;=$Z$2,($AB$2*($X$2-Y37)))))</f>
        <v>0</v>
      </c>
      <c r="AA37" s="56"/>
      <c r="AB37" s="55">
        <f>IF(AA37="",0,IF(AA37&gt;$X$2,0,IF(AA37&gt;=$Z$2,($AB$2*($X$2-AA37)))))</f>
        <v>0</v>
      </c>
      <c r="AC37" s="56"/>
      <c r="AD37" s="55">
        <f>IF(AC37="",0,IF(AC37&gt;$X$2,0,IF(AC37&gt;=$Z$2,($AB$2*($X$2-AC37)))))</f>
        <v>0</v>
      </c>
      <c r="AE37" s="56"/>
      <c r="AF37" s="55">
        <f>IF(AE37="",0,IF(AE37&gt;$X$2,0,IF(AE37&gt;=$Z$2,($AB$2*($X$2-AE37)))))</f>
        <v>0</v>
      </c>
      <c r="AG37" s="56">
        <v>12.98</v>
      </c>
      <c r="AH37" s="55">
        <f>IF(AG37="",0,IF(AG37&gt;$X$2,0,IF(AG37&gt;=$Z$2,($AB$2*($X$2-AG37)))))</f>
        <v>0</v>
      </c>
      <c r="AI37" s="56"/>
      <c r="AJ37" s="55">
        <f>IF(AI37="",0,IF(AI37&gt;$X$2,0,IF(AI37&gt;=$Z$2,($AB$2*($X$2-AI37)))))</f>
        <v>0</v>
      </c>
      <c r="AK37" s="56"/>
      <c r="AL37" s="55">
        <f>IF(AK37="",0,IF(AK37&gt;$X$2,0,IF(AK37&gt;=$Z$2,($AB$2*($X$2-AK37)))))</f>
        <v>0</v>
      </c>
      <c r="AM37" s="55">
        <f>SUM(Z37,AB37,AD37,AF37,AH37,AJ37)-MIN(Z37,AB37,AD37,AF37,AH37,AJ37)</f>
        <v>0</v>
      </c>
      <c r="AN37" s="55">
        <f>AM37+AL37</f>
        <v>0</v>
      </c>
      <c r="AP37" s="58" t="s">
        <v>325</v>
      </c>
      <c r="AQ37" s="58" t="s">
        <v>326</v>
      </c>
      <c r="AR37" s="58" t="s">
        <v>95</v>
      </c>
      <c r="AS37" s="56"/>
      <c r="AT37" s="55">
        <f>IF(AS37="",0,IF(AS37&gt;$AR$2,0,IF(AS37&lt;$AR$2,($AV$2*($AR$2-AS37)))))</f>
        <v>0</v>
      </c>
      <c r="AU37" s="56"/>
      <c r="AV37" s="55">
        <f>IF(AU37="",0,IF(AU37&gt;$AR$2,0,IF(AU37&gt;=$AT$2,($AV$2*($AR$2-AU37)))))</f>
        <v>0</v>
      </c>
      <c r="AW37" s="56">
        <v>13.55</v>
      </c>
      <c r="AX37" s="55">
        <f>IF(AW37="",0,IF(AW37&gt;$AR$2,0,IF(AW37&gt;=$AT$2,($AV$2*($AR$2-AW37)))))</f>
        <v>0</v>
      </c>
      <c r="AY37" s="56"/>
      <c r="AZ37" s="55">
        <f>IF(AY37="",0,IF(AY37&gt;$AR$2,0,IF(AY37&gt;=$AT$2,($AV$2*($AR$2-AY37)))))</f>
        <v>0</v>
      </c>
      <c r="BA37" s="56"/>
      <c r="BB37" s="55">
        <f>IF(BA37="",0,IF(BA37&gt;$AR$2,0,IF(BA37&gt;=$AT$2,($AV$2*($AR$2-BA37)))))</f>
        <v>0</v>
      </c>
      <c r="BC37" s="56"/>
      <c r="BD37" s="55">
        <f>IF(BC37="",0,IF(BC37&gt;$AR$2,0,IF(BC37&gt;=$AT$2,($AV$2*($AR$2-BC37)))))</f>
        <v>0</v>
      </c>
      <c r="BE37" s="56"/>
      <c r="BF37" s="55">
        <f>IF(BE37="",0,IF(BE37&gt;$AR$2,0,IF(BE37&gt;=$AT$2,($AV$2*($AR$2-BE37)))))</f>
        <v>0</v>
      </c>
      <c r="BG37" s="55">
        <f>SUM(AT37,AV37,AX37,AZ37,BB37,BD37)-MIN(AT37,AV37,AX37,AZ37,BB37,BD37)</f>
        <v>0</v>
      </c>
      <c r="BH37" s="55">
        <f>BG37+BF37</f>
        <v>0</v>
      </c>
    </row>
    <row r="38" spans="22:60" x14ac:dyDescent="0.25">
      <c r="V38" s="56" t="s">
        <v>118</v>
      </c>
      <c r="W38" s="56" t="s">
        <v>127</v>
      </c>
      <c r="X38" s="56" t="s">
        <v>11</v>
      </c>
      <c r="Y38" s="56"/>
      <c r="Z38" s="55">
        <f>IF(Y38="",0,IF(Y38&gt;$X$2,0,IF(Y38&gt;=$Z$2,($AB$2*($X$2-Y38)))))</f>
        <v>0</v>
      </c>
      <c r="AA38" s="56">
        <v>11.75</v>
      </c>
      <c r="AB38" s="55">
        <f>IF(AA38="",0,IF(AA38&gt;$X$2,0,IF(AA38&gt;=$Z$2,($AB$2*($X$2-AA38)))))</f>
        <v>0</v>
      </c>
      <c r="AC38" s="56"/>
      <c r="AD38" s="55">
        <f>IF(AC38="",0,IF(AC38&gt;$X$2,0,IF(AC38&gt;=$Z$2,($AB$2*($X$2-AC38)))))</f>
        <v>0</v>
      </c>
      <c r="AE38" s="56"/>
      <c r="AF38" s="55">
        <f>IF(AE38="",0,IF(AE38&gt;$X$2,0,IF(AE38&gt;=$Z$2,($AB$2*($X$2-AE38)))))</f>
        <v>0</v>
      </c>
      <c r="AG38" s="56">
        <v>11.65</v>
      </c>
      <c r="AH38" s="55">
        <f>IF(AG38="",0,IF(AG38&gt;$X$2,0,IF(AG38&gt;=$Z$2,($AB$2*($X$2-AG38)))))</f>
        <v>0</v>
      </c>
      <c r="AI38" s="56"/>
      <c r="AJ38" s="55">
        <f>IF(AI38="",0,IF(AI38&gt;$X$2,0,IF(AI38&gt;=$Z$2,($AB$2*($X$2-AI38)))))</f>
        <v>0</v>
      </c>
      <c r="AK38" s="56"/>
      <c r="AL38" s="55">
        <f>IF(AK38="",0,IF(AK38&gt;$X$2,0,IF(AK38&gt;=$Z$2,($AB$2*($X$2-AK38)))))</f>
        <v>0</v>
      </c>
      <c r="AM38" s="55">
        <f>SUM(Z38,AB38,AD38,AF38,AH38,AJ38)-MIN(Z38,AB38,AD38,AF38,AH38,AJ38)</f>
        <v>0</v>
      </c>
      <c r="AN38" s="55">
        <f>AM38+AL38</f>
        <v>0</v>
      </c>
      <c r="AP38" s="56" t="s">
        <v>126</v>
      </c>
      <c r="AQ38" s="56" t="s">
        <v>372</v>
      </c>
      <c r="AR38" s="56" t="s">
        <v>95</v>
      </c>
      <c r="AS38" s="56"/>
      <c r="AT38" s="55">
        <f>IF(AS38="",0,IF(AS38&gt;$AR$2,0,IF(AS38&lt;$AR$2,($AV$2*($AR$2-AS38)))))</f>
        <v>0</v>
      </c>
      <c r="AU38" s="56"/>
      <c r="AV38" s="55">
        <f>IF(AU38="",0,IF(AU38&gt;$AR$2,0,IF(AU38&gt;=$AT$2,($AV$2*($AR$2-AU38)))))</f>
        <v>0</v>
      </c>
      <c r="AW38" s="56"/>
      <c r="AX38" s="55">
        <f>IF(AW38="",0,IF(AW38&gt;$AR$2,0,IF(AW38&gt;=$AT$2,($AV$2*($AR$2-AW38)))))</f>
        <v>0</v>
      </c>
      <c r="AY38" s="56">
        <v>11.8</v>
      </c>
      <c r="AZ38" s="55">
        <f>IF(AY38="",0,IF(AY38&gt;$AR$2,0,IF(AY38&gt;=$AT$2,($AV$2*($AR$2-AY38)))))</f>
        <v>0</v>
      </c>
      <c r="BA38" s="56">
        <v>11.66</v>
      </c>
      <c r="BB38" s="55">
        <f>IF(BA38="",0,IF(BA38&gt;$AR$2,0,IF(BA38&gt;=$AT$2,($AV$2*($AR$2-BA38)))))</f>
        <v>0</v>
      </c>
      <c r="BC38" s="56"/>
      <c r="BD38" s="55">
        <f>IF(BC38="",0,IF(BC38&gt;$AR$2,0,IF(BC38&gt;=$AT$2,($AV$2*($AR$2-BC38)))))</f>
        <v>0</v>
      </c>
      <c r="BE38" s="56"/>
      <c r="BF38" s="55">
        <f>IF(BE38="",0,IF(BE38&gt;$AR$2,0,IF(BE38&gt;=$AT$2,($AV$2*($AR$2-BE38)))))</f>
        <v>0</v>
      </c>
      <c r="BG38" s="55">
        <f>SUM(AT38,AV38,AX38,AZ38,BB38,BD38)-MIN(AT38,AV38,AX38,AZ38,BB38,BD38)</f>
        <v>0</v>
      </c>
      <c r="BH38" s="55">
        <f>BG38+BF38</f>
        <v>0</v>
      </c>
    </row>
    <row r="39" spans="22:60" x14ac:dyDescent="0.25">
      <c r="V39" s="56" t="s">
        <v>175</v>
      </c>
      <c r="W39" s="56" t="s">
        <v>176</v>
      </c>
      <c r="X39" s="56" t="s">
        <v>28</v>
      </c>
      <c r="Y39" s="56"/>
      <c r="Z39" s="55">
        <f>IF(Y39="",0,IF(Y39&gt;$X$2,0,IF(Y39&gt;=$Z$2,($AB$2*($X$2-Y39)))))</f>
        <v>0</v>
      </c>
      <c r="AA39" s="56">
        <v>13.48</v>
      </c>
      <c r="AB39" s="55">
        <f>IF(AA39="",0,IF(AA39&gt;$X$2,0,IF(AA39&gt;=$Z$2,($AB$2*($X$2-AA39)))))</f>
        <v>0</v>
      </c>
      <c r="AC39" s="56"/>
      <c r="AD39" s="55">
        <f>IF(AC39="",0,IF(AC39&gt;$X$2,0,IF(AC39&gt;=$Z$2,($AB$2*($X$2-AC39)))))</f>
        <v>0</v>
      </c>
      <c r="AE39" s="56"/>
      <c r="AF39" s="55">
        <f>IF(AE39="",0,IF(AE39&gt;$X$2,0,IF(AE39&gt;=$Z$2,($AB$2*($X$2-AE39)))))</f>
        <v>0</v>
      </c>
      <c r="AG39" s="56"/>
      <c r="AH39" s="55">
        <f>IF(AG39="",0,IF(AG39&gt;$X$2,0,IF(AG39&gt;=$Z$2,($AB$2*($X$2-AG39)))))</f>
        <v>0</v>
      </c>
      <c r="AI39" s="56"/>
      <c r="AJ39" s="55">
        <f>IF(AI39="",0,IF(AI39&gt;$X$2,0,IF(AI39&gt;=$Z$2,($AB$2*($X$2-AI39)))))</f>
        <v>0</v>
      </c>
      <c r="AK39" s="56"/>
      <c r="AL39" s="55">
        <f>IF(AK39="",0,IF(AK39&gt;$X$2,0,IF(AK39&gt;=$Z$2,($AB$2*($X$2-AK39)))))</f>
        <v>0</v>
      </c>
      <c r="AM39" s="55">
        <f>SUM(Z39,AB39,AD39,AF39,AH39,AJ39)-MIN(Z39,AB39,AD39,AF39,AH39,AJ39)</f>
        <v>0</v>
      </c>
      <c r="AN39" s="55">
        <f>AM39+AL39</f>
        <v>0</v>
      </c>
      <c r="AP39" s="7" t="s">
        <v>132</v>
      </c>
      <c r="AQ39" s="7" t="s">
        <v>202</v>
      </c>
      <c r="AR39" s="7" t="s">
        <v>17</v>
      </c>
      <c r="AS39" s="7"/>
      <c r="AT39" s="55">
        <f>IF(AS39="",0,IF(AS39&gt;$AR$2,0,IF(AS39&lt;$AR$2,($AV$2*($AR$2-AS39)))))</f>
        <v>0</v>
      </c>
      <c r="AU39" s="7"/>
      <c r="AV39" s="55">
        <f>IF(AU39="",0,IF(AU39&gt;$AR$2,0,IF(AU39&gt;=$AT$2,($AV$2*($AR$2-AU39)))))</f>
        <v>0</v>
      </c>
      <c r="AW39" s="7"/>
      <c r="AX39" s="55">
        <f>IF(AW39="",0,IF(AW39&gt;$AR$2,0,IF(AW39&gt;=$AT$2,($AV$2*($AR$2-AW39)))))</f>
        <v>0</v>
      </c>
      <c r="AY39" s="7"/>
      <c r="AZ39" s="55">
        <f>IF(AY39="",0,IF(AY39&gt;$AR$2,0,IF(AY39&gt;=$AT$2,($AV$2*($AR$2-AY39)))))</f>
        <v>0</v>
      </c>
      <c r="BA39" s="7">
        <v>12.15</v>
      </c>
      <c r="BB39" s="55">
        <f>IF(BA39="",0,IF(BA39&gt;$AR$2,0,IF(BA39&gt;=$AT$2,($AV$2*($AR$2-BA39)))))</f>
        <v>0</v>
      </c>
      <c r="BC39" s="7"/>
      <c r="BD39" s="55">
        <f>IF(BC39="",0,IF(BC39&gt;$AR$2,0,IF(BC39&gt;=$AT$2,($AV$2*($AR$2-BC39)))))</f>
        <v>0</v>
      </c>
      <c r="BE39" s="7"/>
      <c r="BF39" s="55">
        <f>IF(BE39="",0,IF(BE39&gt;$AR$2,0,IF(BE39&gt;=$AT$2,($AV$2*($AR$2-BE39)))))</f>
        <v>0</v>
      </c>
      <c r="BG39" s="55">
        <f>SUM(AT39,AV39,AX39,AZ39,BB39,BD39)-MIN(AT39,AV39,AX39,AZ39,BB39,BD39)</f>
        <v>0</v>
      </c>
      <c r="BH39" s="55">
        <f>BG39+BF39</f>
        <v>0</v>
      </c>
    </row>
    <row r="40" spans="22:60" x14ac:dyDescent="0.25">
      <c r="V40" s="58" t="s">
        <v>190</v>
      </c>
      <c r="W40" s="58" t="s">
        <v>310</v>
      </c>
      <c r="X40" s="58" t="s">
        <v>11</v>
      </c>
      <c r="Y40" s="56"/>
      <c r="Z40" s="55">
        <f>IF(Y40="",0,IF(Y40&gt;$X$2,0,IF(Y40&gt;=$Z$2,($AB$2*($X$2-Y40)))))</f>
        <v>0</v>
      </c>
      <c r="AA40" s="56"/>
      <c r="AB40" s="55">
        <f>IF(AA40="",0,IF(AA40&gt;$X$2,0,IF(AA40&gt;=$Z$2,($AB$2*($X$2-AA40)))))</f>
        <v>0</v>
      </c>
      <c r="AC40" s="56">
        <v>11.85</v>
      </c>
      <c r="AD40" s="55">
        <f>IF(AC40="",0,IF(AC40&gt;$X$2,0,IF(AC40&gt;=$Z$2,($AB$2*($X$2-AC40)))))</f>
        <v>0</v>
      </c>
      <c r="AE40" s="56"/>
      <c r="AF40" s="55">
        <f>IF(AE40="",0,IF(AE40&gt;$X$2,0,IF(AE40&gt;=$Z$2,($AB$2*($X$2-AE40)))))</f>
        <v>0</v>
      </c>
      <c r="AG40" s="56"/>
      <c r="AH40" s="55">
        <f>IF(AG40="",0,IF(AG40&gt;$X$2,0,IF(AG40&gt;=$Z$2,($AB$2*($X$2-AG40)))))</f>
        <v>0</v>
      </c>
      <c r="AI40" s="56"/>
      <c r="AJ40" s="55">
        <f>IF(AI40="",0,IF(AI40&gt;$X$2,0,IF(AI40&gt;=$Z$2,($AB$2*($X$2-AI40)))))</f>
        <v>0</v>
      </c>
      <c r="AK40" s="56"/>
      <c r="AL40" s="55">
        <f>IF(AK40="",0,IF(AK40&gt;$X$2,0,IF(AK40&gt;=$Z$2,($AB$2*($X$2-AK40)))))</f>
        <v>0</v>
      </c>
      <c r="AM40" s="55">
        <f>SUM(Z40,AB40,AD40,AF40,AH40,AJ40)-MIN(Z40,AB40,AD40,AF40,AH40,AJ40)</f>
        <v>0</v>
      </c>
      <c r="AN40" s="55">
        <f>AM40+AL40</f>
        <v>0</v>
      </c>
      <c r="AP40" s="7"/>
      <c r="AQ40" s="7"/>
      <c r="AR40" s="7"/>
      <c r="AS40" s="7"/>
      <c r="AT40" s="55">
        <f t="shared" ref="AT37:AT41" si="9">IF(AS40="",0,IF(AS40&gt;$AR$2,0,IF(AS40&lt;$AR$2,($AV$2*($AR$2-AS40)))))</f>
        <v>0</v>
      </c>
      <c r="AU40" s="7"/>
      <c r="AV40" s="55">
        <f t="shared" ref="AV37:AV41" si="10">IF(AU40="",0,IF(AU40&gt;$AR$2,0,IF(AU40&gt;=$AT$2,($AV$2*($AR$2-AU40)))))</f>
        <v>0</v>
      </c>
      <c r="AW40" s="7"/>
      <c r="AX40" s="55">
        <f t="shared" ref="AX37:AX41" si="11">IF(AW40="",0,IF(AW40&gt;$AR$2,0,IF(AW40&gt;=$AT$2,($AV$2*($AR$2-AW40)))))</f>
        <v>0</v>
      </c>
      <c r="AY40" s="7"/>
      <c r="AZ40" s="55">
        <f t="shared" ref="AZ37:AZ41" si="12">IF(AY40="",0,IF(AY40&gt;$AR$2,0,IF(AY40&gt;=$AT$2,($AV$2*($AR$2-AY40)))))</f>
        <v>0</v>
      </c>
      <c r="BA40" s="7"/>
      <c r="BB40" s="55">
        <f t="shared" ref="BB37:BB41" si="13">IF(BA40="",0,IF(BA40&gt;$AR$2,0,IF(BA40&gt;=$AT$2,($AV$2*($AR$2-BA40)))))</f>
        <v>0</v>
      </c>
      <c r="BC40" s="7"/>
      <c r="BD40" s="55">
        <f t="shared" ref="BD37:BD41" si="14">IF(BC40="",0,IF(BC40&gt;$AR$2,0,IF(BC40&gt;=$AT$2,($AV$2*($AR$2-BC40)))))</f>
        <v>0</v>
      </c>
      <c r="BE40" s="7"/>
      <c r="BF40" s="55">
        <f t="shared" ref="BF37:BF41" si="15">IF(BE40="",0,IF(BE40&gt;$AR$2,0,IF(BE40&gt;=$AT$2,($AV$2*($AR$2-BE40)))))</f>
        <v>0</v>
      </c>
      <c r="BG40" s="55">
        <f t="shared" ref="BG37:BG41" si="16">SUM(AT40,AV40,AX40,AZ40,BB40,BD40)-MIN(AT40,AV40,AX40,AZ40,BB40,BD40)</f>
        <v>0</v>
      </c>
      <c r="BH40" s="55">
        <f t="shared" ref="BH37:BH41" si="17">BG40+BF40</f>
        <v>0</v>
      </c>
    </row>
    <row r="41" spans="22:60" x14ac:dyDescent="0.25">
      <c r="V41" s="58" t="s">
        <v>175</v>
      </c>
      <c r="W41" s="58" t="s">
        <v>311</v>
      </c>
      <c r="X41" s="58" t="s">
        <v>28</v>
      </c>
      <c r="Y41" s="56"/>
      <c r="Z41" s="55">
        <f>IF(Y41="",0,IF(Y41&gt;$X$2,0,IF(Y41&gt;=$Z$2,($AB$2*($X$2-Y41)))))</f>
        <v>0</v>
      </c>
      <c r="AA41" s="56"/>
      <c r="AB41" s="55">
        <f>IF(AA41="",0,IF(AA41&gt;$X$2,0,IF(AA41&gt;=$Z$2,($AB$2*($X$2-AA41)))))</f>
        <v>0</v>
      </c>
      <c r="AC41" s="56">
        <v>12.6</v>
      </c>
      <c r="AD41" s="55">
        <f>IF(AC41="",0,IF(AC41&gt;$X$2,0,IF(AC41&gt;=$Z$2,($AB$2*($X$2-AC41)))))</f>
        <v>0</v>
      </c>
      <c r="AE41" s="56"/>
      <c r="AF41" s="55">
        <f>IF(AE41="",0,IF(AE41&gt;$X$2,0,IF(AE41&gt;=$Z$2,($AB$2*($X$2-AE41)))))</f>
        <v>0</v>
      </c>
      <c r="AG41" s="56">
        <v>12.06</v>
      </c>
      <c r="AH41" s="55">
        <f>IF(AG41="",0,IF(AG41&gt;$X$2,0,IF(AG41&gt;=$Z$2,($AB$2*($X$2-AG41)))))</f>
        <v>0</v>
      </c>
      <c r="AI41" s="56"/>
      <c r="AJ41" s="55">
        <f>IF(AI41="",0,IF(AI41&gt;$X$2,0,IF(AI41&gt;=$Z$2,($AB$2*($X$2-AI41)))))</f>
        <v>0</v>
      </c>
      <c r="AK41" s="56"/>
      <c r="AL41" s="55">
        <f>IF(AK41="",0,IF(AK41&gt;$X$2,0,IF(AK41&gt;=$Z$2,($AB$2*($X$2-AK41)))))</f>
        <v>0</v>
      </c>
      <c r="AM41" s="55">
        <f>SUM(Z41,AB41,AD41,AF41,AH41,AJ41)-MIN(Z41,AB41,AD41,AF41,AH41,AJ41)</f>
        <v>0</v>
      </c>
      <c r="AN41" s="55">
        <f>AM41+AL41</f>
        <v>0</v>
      </c>
      <c r="AP41" s="7"/>
      <c r="AQ41" s="7"/>
      <c r="AR41" s="7"/>
      <c r="AS41" s="7"/>
      <c r="AT41" s="55">
        <f t="shared" si="9"/>
        <v>0</v>
      </c>
      <c r="AU41" s="7"/>
      <c r="AV41" s="55">
        <f t="shared" si="10"/>
        <v>0</v>
      </c>
      <c r="AW41" s="7"/>
      <c r="AX41" s="55">
        <f t="shared" si="11"/>
        <v>0</v>
      </c>
      <c r="AY41" s="7"/>
      <c r="AZ41" s="55">
        <f t="shared" si="12"/>
        <v>0</v>
      </c>
      <c r="BA41" s="7"/>
      <c r="BB41" s="55">
        <f t="shared" si="13"/>
        <v>0</v>
      </c>
      <c r="BC41" s="7"/>
      <c r="BD41" s="55">
        <f t="shared" si="14"/>
        <v>0</v>
      </c>
      <c r="BE41" s="7"/>
      <c r="BF41" s="55">
        <f t="shared" si="15"/>
        <v>0</v>
      </c>
      <c r="BG41" s="55">
        <f t="shared" si="16"/>
        <v>0</v>
      </c>
      <c r="BH41" s="55">
        <f t="shared" si="17"/>
        <v>0</v>
      </c>
    </row>
    <row r="42" spans="22:60" x14ac:dyDescent="0.25">
      <c r="V42" s="7"/>
      <c r="W42" s="7"/>
      <c r="X42" s="7"/>
      <c r="Y42" s="7"/>
      <c r="Z42" s="55">
        <f t="shared" ref="Z37:Z42" si="18">IF(Y42="",0,IF(Y42&gt;$X$2,0,IF(Y42&gt;=$Z$2,($AB$2*($X$2-Y42)))))</f>
        <v>0</v>
      </c>
      <c r="AA42" s="7"/>
      <c r="AB42" s="55">
        <f t="shared" ref="AB37:AB42" si="19">IF(AA42="",0,IF(AA42&gt;$X$2,0,IF(AA42&gt;=$Z$2,($AB$2*($X$2-AA42)))))</f>
        <v>0</v>
      </c>
      <c r="AC42" s="7"/>
      <c r="AD42" s="55">
        <f t="shared" ref="AD37:AD42" si="20">IF(AC42="",0,IF(AC42&gt;$X$2,0,IF(AC42&gt;=$Z$2,($AB$2*($X$2-AC42)))))</f>
        <v>0</v>
      </c>
      <c r="AE42" s="7"/>
      <c r="AF42" s="55">
        <f t="shared" ref="AF37:AF42" si="21">IF(AE42="",0,IF(AE42&gt;$X$2,0,IF(AE42&gt;=$Z$2,($AB$2*($X$2-AE42)))))</f>
        <v>0</v>
      </c>
      <c r="AG42" s="7"/>
      <c r="AH42" s="59">
        <f t="shared" ref="AH37:AH42" si="22">IF(AG42="",0,IF(AG42&gt;$X$2,0,IF(AG42&gt;=$Z$2,($AB$2*($X$2-AG42)))))</f>
        <v>0</v>
      </c>
      <c r="AI42" s="7"/>
      <c r="AJ42" s="55">
        <f t="shared" ref="AJ37:AJ42" si="23">IF(AI42="",0,IF(AI42&gt;$X$2,0,IF(AI42&gt;=$Z$2,($AB$2*($X$2-AI42)))))</f>
        <v>0</v>
      </c>
      <c r="AK42" s="7"/>
      <c r="AL42" s="55">
        <f t="shared" ref="AL37:AL42" si="24">IF(AK42="",0,IF(AK42&gt;$X$2,0,IF(AK42&gt;=$Z$2,($AB$2*($X$2-AK42)))))</f>
        <v>0</v>
      </c>
      <c r="AM42" s="55">
        <f t="shared" ref="AM37:AM42" si="25">SUM(Z42,AB42,AD42,AF42,AH42,AJ42)-MIN(Z42,AB42,AD42,AF42,AH42,AJ42)</f>
        <v>0</v>
      </c>
      <c r="AN42" s="55">
        <f t="shared" ref="AN37:AN42" si="26">AM42+AL42</f>
        <v>0</v>
      </c>
    </row>
  </sheetData>
  <sortState xmlns:xlrd2="http://schemas.microsoft.com/office/spreadsheetml/2017/richdata2" ref="AP7:BH39">
    <sortCondition descending="1" ref="BG7:BG39"/>
  </sortState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28"/>
  <sheetViews>
    <sheetView topLeftCell="A2" workbookViewId="0">
      <selection activeCell="A3" sqref="A3"/>
    </sheetView>
  </sheetViews>
  <sheetFormatPr defaultRowHeight="15" x14ac:dyDescent="0.25"/>
  <cols>
    <col min="1" max="1" width="11.140625" bestFit="1" customWidth="1"/>
    <col min="2" max="2" width="9.5703125" customWidth="1"/>
    <col min="3" max="3" width="13" customWidth="1"/>
    <col min="5" max="5" width="8.7109375" bestFit="1" customWidth="1"/>
    <col min="6" max="6" width="6" bestFit="1" customWidth="1"/>
    <col min="7" max="7" width="8.5703125" bestFit="1" customWidth="1"/>
    <col min="8" max="9" width="6" bestFit="1" customWidth="1"/>
    <col min="10" max="10" width="5.5703125" bestFit="1" customWidth="1"/>
    <col min="11" max="11" width="5.42578125" bestFit="1" customWidth="1"/>
    <col min="12" max="12" width="3.85546875" bestFit="1" customWidth="1"/>
    <col min="13" max="13" width="5.42578125" bestFit="1" customWidth="1"/>
    <col min="14" max="14" width="3.85546875" bestFit="1" customWidth="1"/>
    <col min="15" max="15" width="5.42578125" bestFit="1" customWidth="1"/>
    <col min="16" max="16" width="3.85546875" bestFit="1" customWidth="1"/>
    <col min="17" max="17" width="5.42578125" bestFit="1" customWidth="1"/>
    <col min="18" max="18" width="3.85546875" bestFit="1" customWidth="1"/>
    <col min="19" max="19" width="5.140625" bestFit="1" customWidth="1"/>
    <col min="20" max="20" width="5.28515625" bestFit="1" customWidth="1"/>
    <col min="22" max="22" width="12.140625" bestFit="1" customWidth="1"/>
    <col min="23" max="23" width="13.140625" bestFit="1" customWidth="1"/>
    <col min="24" max="24" width="10.5703125" customWidth="1"/>
    <col min="27" max="27" width="8.5703125" bestFit="1" customWidth="1"/>
    <col min="28" max="29" width="6" bestFit="1" customWidth="1"/>
    <col min="30" max="30" width="5.5703125" bestFit="1" customWidth="1"/>
    <col min="31" max="31" width="6" bestFit="1" customWidth="1"/>
    <col min="32" max="32" width="3.85546875" bestFit="1" customWidth="1"/>
    <col min="33" max="33" width="5.42578125" bestFit="1" customWidth="1"/>
    <col min="34" max="34" width="3.85546875" bestFit="1" customWidth="1"/>
    <col min="35" max="35" width="5.42578125" bestFit="1" customWidth="1"/>
    <col min="36" max="36" width="3.85546875" bestFit="1" customWidth="1"/>
    <col min="37" max="37" width="5.42578125" bestFit="1" customWidth="1"/>
    <col min="38" max="38" width="3.85546875" bestFit="1" customWidth="1"/>
    <col min="39" max="39" width="5.140625" bestFit="1" customWidth="1"/>
    <col min="40" max="40" width="5.28515625" bestFit="1" customWidth="1"/>
    <col min="42" max="42" width="13.5703125" customWidth="1"/>
    <col min="43" max="43" width="13.28515625" customWidth="1"/>
    <col min="44" max="44" width="13.7109375" customWidth="1"/>
    <col min="46" max="46" width="5" bestFit="1" customWidth="1"/>
    <col min="47" max="47" width="8.5703125" bestFit="1" customWidth="1"/>
    <col min="48" max="49" width="6" bestFit="1" customWidth="1"/>
    <col min="50" max="50" width="5.5703125" bestFit="1" customWidth="1"/>
    <col min="51" max="51" width="6" bestFit="1" customWidth="1"/>
    <col min="52" max="52" width="3.85546875" bestFit="1" customWidth="1"/>
    <col min="53" max="53" width="6" bestFit="1" customWidth="1"/>
    <col min="54" max="54" width="3.85546875" bestFit="1" customWidth="1"/>
    <col min="55" max="55" width="5.42578125" bestFit="1" customWidth="1"/>
    <col min="56" max="56" width="3.85546875" bestFit="1" customWidth="1"/>
    <col min="57" max="57" width="5.42578125" bestFit="1" customWidth="1"/>
    <col min="58" max="58" width="3.85546875" bestFit="1" customWidth="1"/>
    <col min="59" max="59" width="5.140625" bestFit="1" customWidth="1"/>
    <col min="60" max="60" width="5.28515625" bestFit="1" customWidth="1"/>
  </cols>
  <sheetData>
    <row r="1" spans="1:60" s="19" customFormat="1" x14ac:dyDescent="0.25">
      <c r="A1" s="60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s="19" customFormat="1" x14ac:dyDescent="0.25">
      <c r="A2" s="60" t="s">
        <v>243</v>
      </c>
      <c r="B2" s="60"/>
      <c r="C2" s="60"/>
      <c r="D2" s="60"/>
      <c r="E2" s="60" t="s">
        <v>258</v>
      </c>
      <c r="F2" s="60">
        <v>58.93</v>
      </c>
      <c r="G2" s="60" t="s">
        <v>359</v>
      </c>
      <c r="H2" s="60">
        <v>35.619999999999997</v>
      </c>
      <c r="I2" s="60" t="s">
        <v>250</v>
      </c>
      <c r="J2" s="76">
        <f>200/(F2-H2)</f>
        <v>8.5800085800085792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 t="s">
        <v>258</v>
      </c>
      <c r="Z2" s="60">
        <v>62.49</v>
      </c>
      <c r="AA2" s="60" t="s">
        <v>359</v>
      </c>
      <c r="AB2" s="60">
        <v>39.18</v>
      </c>
      <c r="AC2" s="60" t="s">
        <v>250</v>
      </c>
      <c r="AD2" s="76">
        <f>200/(Z2-AB2)</f>
        <v>8.5800085800085792</v>
      </c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 t="s">
        <v>258</v>
      </c>
      <c r="AT2" s="60">
        <v>64.7</v>
      </c>
      <c r="AU2" s="60" t="s">
        <v>359</v>
      </c>
      <c r="AV2" s="60">
        <v>41.39</v>
      </c>
      <c r="AW2" s="60" t="s">
        <v>250</v>
      </c>
      <c r="AX2" s="76">
        <f>200/(AT2-AV2)</f>
        <v>8.5800085800085792</v>
      </c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19" customFormat="1" x14ac:dyDescent="0.25"/>
    <row r="4" spans="1:60" s="19" customFormat="1" x14ac:dyDescent="0.25">
      <c r="B4" s="19" t="s">
        <v>358</v>
      </c>
      <c r="C4" s="19" t="s">
        <v>237</v>
      </c>
      <c r="D4" s="19" t="s">
        <v>244</v>
      </c>
      <c r="V4" s="19" t="s">
        <v>358</v>
      </c>
      <c r="W4" s="19" t="s">
        <v>355</v>
      </c>
      <c r="X4" s="19" t="s">
        <v>244</v>
      </c>
      <c r="AP4" s="19" t="s">
        <v>358</v>
      </c>
      <c r="AQ4" s="19" t="s">
        <v>362</v>
      </c>
      <c r="AR4" s="19" t="s">
        <v>363</v>
      </c>
    </row>
    <row r="5" spans="1:60" s="19" customFormat="1" x14ac:dyDescent="0.25">
      <c r="B5" s="19" t="s">
        <v>5</v>
      </c>
      <c r="C5" s="19" t="s">
        <v>6</v>
      </c>
      <c r="D5" s="19" t="s">
        <v>7</v>
      </c>
      <c r="E5" s="19" t="s">
        <v>8</v>
      </c>
      <c r="V5" s="19" t="s">
        <v>5</v>
      </c>
      <c r="W5" s="19" t="s">
        <v>6</v>
      </c>
      <c r="X5" s="19" t="s">
        <v>7</v>
      </c>
      <c r="Y5" s="19" t="s">
        <v>8</v>
      </c>
      <c r="AP5" s="19" t="s">
        <v>5</v>
      </c>
      <c r="AQ5" s="19" t="s">
        <v>6</v>
      </c>
      <c r="AR5" s="19" t="s">
        <v>7</v>
      </c>
      <c r="AS5" s="19" t="s">
        <v>8</v>
      </c>
    </row>
    <row r="6" spans="1:60" s="19" customFormat="1" x14ac:dyDescent="0.25">
      <c r="E6" s="19" t="s">
        <v>251</v>
      </c>
      <c r="F6" s="19" t="s">
        <v>241</v>
      </c>
      <c r="G6" s="19" t="s">
        <v>252</v>
      </c>
      <c r="H6" s="19" t="s">
        <v>241</v>
      </c>
      <c r="I6" s="19" t="s">
        <v>253</v>
      </c>
      <c r="J6" s="19" t="s">
        <v>241</v>
      </c>
      <c r="K6" s="19" t="s">
        <v>254</v>
      </c>
      <c r="L6" s="19" t="s">
        <v>241</v>
      </c>
      <c r="M6" s="19" t="s">
        <v>255</v>
      </c>
      <c r="N6" s="19" t="s">
        <v>241</v>
      </c>
      <c r="O6" s="19" t="s">
        <v>256</v>
      </c>
      <c r="P6" s="19" t="s">
        <v>241</v>
      </c>
      <c r="Q6" s="19" t="s">
        <v>378</v>
      </c>
      <c r="R6" s="19" t="s">
        <v>241</v>
      </c>
      <c r="S6" s="19" t="s">
        <v>259</v>
      </c>
      <c r="T6" s="19" t="s">
        <v>357</v>
      </c>
      <c r="Y6" s="19" t="s">
        <v>251</v>
      </c>
      <c r="Z6" s="19" t="s">
        <v>241</v>
      </c>
      <c r="AA6" s="19" t="s">
        <v>252</v>
      </c>
      <c r="AB6" s="19" t="s">
        <v>241</v>
      </c>
      <c r="AC6" s="19" t="s">
        <v>253</v>
      </c>
      <c r="AD6" s="19" t="s">
        <v>241</v>
      </c>
      <c r="AE6" s="19" t="s">
        <v>254</v>
      </c>
      <c r="AF6" s="19" t="s">
        <v>241</v>
      </c>
      <c r="AG6" s="19" t="s">
        <v>255</v>
      </c>
      <c r="AH6" s="19" t="s">
        <v>241</v>
      </c>
      <c r="AI6" s="19" t="s">
        <v>256</v>
      </c>
      <c r="AJ6" s="19" t="s">
        <v>241</v>
      </c>
      <c r="AK6" s="19" t="s">
        <v>378</v>
      </c>
      <c r="AL6" s="19" t="s">
        <v>241</v>
      </c>
      <c r="AM6" s="19" t="s">
        <v>259</v>
      </c>
      <c r="AN6" s="19" t="s">
        <v>357</v>
      </c>
      <c r="AS6" s="19" t="s">
        <v>251</v>
      </c>
      <c r="AT6" s="19" t="s">
        <v>241</v>
      </c>
      <c r="AU6" s="19" t="s">
        <v>252</v>
      </c>
      <c r="AV6" s="19" t="s">
        <v>241</v>
      </c>
      <c r="AW6" s="19" t="s">
        <v>253</v>
      </c>
      <c r="AX6" s="19" t="s">
        <v>241</v>
      </c>
      <c r="AY6" s="19" t="s">
        <v>254</v>
      </c>
      <c r="AZ6" s="19" t="s">
        <v>241</v>
      </c>
      <c r="BA6" s="19" t="s">
        <v>255</v>
      </c>
      <c r="BB6" s="19" t="s">
        <v>241</v>
      </c>
      <c r="BC6" s="19" t="s">
        <v>256</v>
      </c>
      <c r="BD6" s="19" t="s">
        <v>241</v>
      </c>
      <c r="BE6" s="19" t="s">
        <v>378</v>
      </c>
      <c r="BF6" s="19" t="s">
        <v>241</v>
      </c>
      <c r="BG6" s="19" t="s">
        <v>259</v>
      </c>
      <c r="BH6" s="19" t="s">
        <v>357</v>
      </c>
    </row>
    <row r="7" spans="1:60" s="19" customFormat="1" x14ac:dyDescent="0.25">
      <c r="B7" s="56" t="s">
        <v>187</v>
      </c>
      <c r="C7" s="56" t="s">
        <v>151</v>
      </c>
      <c r="D7" s="56" t="s">
        <v>28</v>
      </c>
      <c r="E7" s="56">
        <v>53.49</v>
      </c>
      <c r="F7" s="55">
        <f t="shared" ref="F7:F16" si="0">IF(E7="",0,IF(E7&gt;$F$2,0,IF(E7&gt;=$H$2,($J$2*($F$2-E7)))))</f>
        <v>46.675246675246655</v>
      </c>
      <c r="G7" s="56">
        <v>55.94</v>
      </c>
      <c r="H7" s="55">
        <f t="shared" ref="H7:H16" si="1">IF(G7="",0,IF(G7&gt;$F$2,0,IF(G7&gt;=$H$2,($J$2*($F$2-G7)))))</f>
        <v>25.654225654225669</v>
      </c>
      <c r="I7" s="56">
        <v>56.31</v>
      </c>
      <c r="J7" s="55">
        <f t="shared" ref="J7:J16" si="2">IF(I7="",0,IF(I7&gt;$F$2,0,IF(I7&gt;=$H$2,($J$2*($F$2-I7)))))</f>
        <v>22.479622479622456</v>
      </c>
      <c r="K7" s="56">
        <v>54.34</v>
      </c>
      <c r="L7" s="55">
        <f t="shared" ref="L7:L16" si="3">IF(K7="",0,IF(K7&gt;$F$2,0,IF(K7&gt;=$H$2,($J$2*($F$2-K7)))))</f>
        <v>39.382239382239348</v>
      </c>
      <c r="M7" s="56">
        <v>53.11</v>
      </c>
      <c r="N7" s="55">
        <f t="shared" ref="N7:N16" si="4">IF(M7="",0,IF(M7&gt;$F$2,0,IF(M7&gt;=$H$2,($J$2*($F$2-M7)))))</f>
        <v>49.935649935649934</v>
      </c>
      <c r="O7" s="56"/>
      <c r="P7" s="55">
        <f t="shared" ref="P7:P16" si="5">IF(O7="",0,IF(O7&gt;$F$2,0,IF(O7&gt;=$H$2,($J$2*($F$2-O7)))))</f>
        <v>0</v>
      </c>
      <c r="Q7" s="56"/>
      <c r="R7" s="55">
        <f t="shared" ref="R7:R16" si="6">IF(Q7="",0,IF(Q7&gt;$F$2,0,IF(Q7&gt;=$H$2,($J$2*($F$2-Q7)))))</f>
        <v>0</v>
      </c>
      <c r="S7" s="55">
        <f t="shared" ref="S7:S16" si="7">SUM(F7,H7,J7,L7,N7,P7)-MIN(F7,H7,J7,L7,N7,P7)</f>
        <v>184.12698412698407</v>
      </c>
      <c r="T7" s="55">
        <f t="shared" ref="T7:T16" si="8">S7+R7</f>
        <v>184.12698412698407</v>
      </c>
      <c r="V7" s="56" t="s">
        <v>167</v>
      </c>
      <c r="W7" s="56" t="s">
        <v>196</v>
      </c>
      <c r="X7" s="56" t="s">
        <v>55</v>
      </c>
      <c r="Y7" s="56">
        <v>61.74</v>
      </c>
      <c r="Z7" s="55">
        <f>IF(Y7="",0,IF(Y7&gt;$Z$2,0,IF(Y7&gt;=$AB$2,($AD$2*($Z$2-Y7)))))</f>
        <v>6.435006435006434</v>
      </c>
      <c r="AA7" s="56">
        <v>57.68</v>
      </c>
      <c r="AB7" s="55">
        <f>IF(AA7="",0,IF(AA7&gt;$Z$2,0,IF(AA7&gt;=$AB$2,($AD$2*($Z$2-AA7)))))</f>
        <v>41.269841269841287</v>
      </c>
      <c r="AC7" s="56">
        <v>57.93</v>
      </c>
      <c r="AD7" s="55">
        <f>IF(AC7="",0,IF(AC7&gt;$Z$2,0,IF(AC7&gt;=$AB$2,($AD$2*($Z$2-AC7)))))</f>
        <v>39.124839124839141</v>
      </c>
      <c r="AE7" s="56">
        <v>56.05</v>
      </c>
      <c r="AF7" s="55">
        <f>IF(AE7="",0,IF(AE7&gt;$Z$2,0,IF(AE7&gt;=$AB$2,($AD$2*($Z$2-AE7)))))</f>
        <v>55.255255255255292</v>
      </c>
      <c r="AG7" s="56">
        <v>58.09</v>
      </c>
      <c r="AH7" s="55">
        <f>IF(AG7="",0,IF(AG7&gt;$Z$2,0,IF(AG7&gt;=$AB$2,($AD$2*($Z$2-AG7)))))</f>
        <v>37.752037752037737</v>
      </c>
      <c r="AI7" s="56"/>
      <c r="AJ7" s="55">
        <f>IF(AI7="",0,IF(AI7&gt;$Z$2,0,IF(AI7&gt;=$AB$2,($AD$2*($Z$2-AI7)))))</f>
        <v>0</v>
      </c>
      <c r="AK7" s="56"/>
      <c r="AL7" s="55">
        <f>IF(AK7="",0,IF(AK7&gt;$Z$2,0,IF(AK7&gt;=$AB$2,($AD$2*($Z$2-AK7)))))</f>
        <v>0</v>
      </c>
      <c r="AM7" s="55">
        <f>SUM(Z7,AB7,AD7,AF7,AH7,AJ7)-MIN(Z7,AB7,AD7,AF7,AH7,AJ7)</f>
        <v>179.83697983697988</v>
      </c>
      <c r="AN7" s="55">
        <f>AM7+AL7</f>
        <v>179.83697983697988</v>
      </c>
      <c r="AP7" s="56" t="s">
        <v>203</v>
      </c>
      <c r="AQ7" s="56" t="s">
        <v>204</v>
      </c>
      <c r="AR7" s="56" t="s">
        <v>17</v>
      </c>
      <c r="AS7" s="56">
        <v>66.459999999999994</v>
      </c>
      <c r="AT7" s="55">
        <f>IF(AS7="",0,IF(AS7&gt;$AT$2,0,IF(AS7&gt;=$AV$2,($AX$2*($AT$2-AS7)))))</f>
        <v>0</v>
      </c>
      <c r="AU7" s="56"/>
      <c r="AV7" s="55">
        <f>IF(AU7="",0,IF(AU7&gt;$AT$2,0,IF(AU7&gt;=$AV$2,($AX$2*($AT$2-AU7)))))</f>
        <v>0</v>
      </c>
      <c r="AW7" s="56">
        <v>56.99</v>
      </c>
      <c r="AX7" s="55">
        <f>IF(AW7="",0,IF(AW7&gt;$AT$2,0,IF(AW7&gt;=$AV$2,($AX$2*($AT$2-AW7)))))</f>
        <v>66.151866151866159</v>
      </c>
      <c r="AY7" s="56"/>
      <c r="AZ7" s="55">
        <f>IF(AY7="",0,IF(AY7&gt;$AT$2,0,IF(AY7&gt;=$AV$2,($AX$2*($AT$2-AY7)))))</f>
        <v>0</v>
      </c>
      <c r="BA7" s="56"/>
      <c r="BB7" s="55">
        <f>IF(BA7="",0,IF(BA7&gt;$AT$2,0,IF(BA7&gt;=$AV$2,($AX$2*($AT$2-BA7)))))</f>
        <v>0</v>
      </c>
      <c r="BC7" s="56"/>
      <c r="BD7" s="55">
        <f>IF(BC7="",0,IF(BC7&gt;$AT$2,0,IF(BC7&gt;=$AV$2,($AX$2*($AT$2-BC7)))))</f>
        <v>0</v>
      </c>
      <c r="BE7" s="56"/>
      <c r="BF7" s="55">
        <f>IF(BE7="",0,IF(BE7&gt;$AT$2,0,IF(BE7&gt;=$AV$2,($AX$2*($AT$2-BE7)))))</f>
        <v>0</v>
      </c>
      <c r="BG7" s="55">
        <f>SUM(AT7,AV7,AX7,AZ7,BB7,BD7)-MIN(AT7,AV7,AX7,AZ7,BB7,BD7)</f>
        <v>66.151866151866159</v>
      </c>
      <c r="BH7" s="55">
        <f>BG7+BF7</f>
        <v>66.151866151866159</v>
      </c>
    </row>
    <row r="8" spans="1:60" s="19" customFormat="1" x14ac:dyDescent="0.25">
      <c r="B8" s="56" t="s">
        <v>327</v>
      </c>
      <c r="C8" s="56" t="s">
        <v>348</v>
      </c>
      <c r="D8" s="56" t="s">
        <v>14</v>
      </c>
      <c r="E8" s="56"/>
      <c r="F8" s="55">
        <f t="shared" si="0"/>
        <v>0</v>
      </c>
      <c r="G8" s="56"/>
      <c r="H8" s="55">
        <f t="shared" si="1"/>
        <v>0</v>
      </c>
      <c r="I8" s="56">
        <v>51.53</v>
      </c>
      <c r="J8" s="55">
        <f t="shared" si="2"/>
        <v>63.492063492063473</v>
      </c>
      <c r="K8" s="56">
        <v>51.54</v>
      </c>
      <c r="L8" s="55">
        <f t="shared" si="3"/>
        <v>63.406263406263406</v>
      </c>
      <c r="M8" s="56"/>
      <c r="N8" s="55">
        <f t="shared" si="4"/>
        <v>0</v>
      </c>
      <c r="O8" s="56"/>
      <c r="P8" s="55">
        <f t="shared" si="5"/>
        <v>0</v>
      </c>
      <c r="Q8" s="56"/>
      <c r="R8" s="55">
        <f t="shared" si="6"/>
        <v>0</v>
      </c>
      <c r="S8" s="55">
        <f t="shared" si="7"/>
        <v>126.89832689832687</v>
      </c>
      <c r="T8" s="55">
        <f t="shared" si="8"/>
        <v>126.89832689832687</v>
      </c>
      <c r="V8" s="58" t="s">
        <v>328</v>
      </c>
      <c r="W8" s="58" t="s">
        <v>329</v>
      </c>
      <c r="X8" s="58" t="s">
        <v>277</v>
      </c>
      <c r="Y8" s="56"/>
      <c r="Z8" s="55">
        <f>IF(Y8="",0,IF(Y8&gt;$Z$2,0,IF(Y8&gt;=$AB$2,($AD$2*($Z$2-Y8)))))</f>
        <v>0</v>
      </c>
      <c r="AA8" s="56"/>
      <c r="AB8" s="55">
        <f>IF(AA8="",0,IF(AA8&gt;$Z$2,0,IF(AA8&gt;=$AB$2,($AD$2*($Z$2-AA8)))))</f>
        <v>0</v>
      </c>
      <c r="AC8" s="56">
        <v>56.25</v>
      </c>
      <c r="AD8" s="55">
        <f>IF(AC8="",0,IF(AC8&gt;$Z$2,0,IF(AC8&gt;=$AB$2,($AD$2*($Z$2-AC8)))))</f>
        <v>53.539253539253551</v>
      </c>
      <c r="AE8" s="56">
        <v>55.26</v>
      </c>
      <c r="AF8" s="55">
        <f>IF(AE8="",0,IF(AE8&gt;$Z$2,0,IF(AE8&gt;=$AB$2,($AD$2*($Z$2-AE8)))))</f>
        <v>62.033462033462065</v>
      </c>
      <c r="AG8" s="56"/>
      <c r="AH8" s="55">
        <f>IF(AG8="",0,IF(AG8&gt;$Z$2,0,IF(AG8&gt;=$AB$2,($AD$2*($Z$2-AG8)))))</f>
        <v>0</v>
      </c>
      <c r="AI8" s="56"/>
      <c r="AJ8" s="55">
        <f>IF(AI8="",0,IF(AI8&gt;$Z$2,0,IF(AI8&gt;=$AB$2,($AD$2*($Z$2-AI8)))))</f>
        <v>0</v>
      </c>
      <c r="AK8" s="56"/>
      <c r="AL8" s="55">
        <f>IF(AK8="",0,IF(AK8&gt;$Z$2,0,IF(AK8&gt;=$AB$2,($AD$2*($Z$2-AK8)))))</f>
        <v>0</v>
      </c>
      <c r="AM8" s="55">
        <f>SUM(Z8,AB8,AD8,AF8,AH8,AJ8)-MIN(Z8,AB8,AD8,AF8,AH8,AJ8)</f>
        <v>115.57271557271562</v>
      </c>
      <c r="AN8" s="55">
        <f>AM8+AL8</f>
        <v>115.57271557271562</v>
      </c>
      <c r="AP8" s="56" t="s">
        <v>213</v>
      </c>
      <c r="AQ8" s="56" t="s">
        <v>214</v>
      </c>
      <c r="AR8" s="56" t="s">
        <v>95</v>
      </c>
      <c r="AS8" s="56"/>
      <c r="AT8" s="55">
        <f>IF(AS8="",0,IF(AS8&gt;$AT$2,0,IF(AS8&gt;=$AV$2,($AX$2*($AT$2-AS8)))))</f>
        <v>0</v>
      </c>
      <c r="AU8" s="56">
        <v>75.709999999999994</v>
      </c>
      <c r="AV8" s="55">
        <f>IF(AU8="",0,IF(AU8&gt;$AT$2,0,IF(AU8&gt;=$AV$2,($AX$2*($AT$2-AU8)))))</f>
        <v>0</v>
      </c>
      <c r="AW8" s="56">
        <v>61.29</v>
      </c>
      <c r="AX8" s="55">
        <f>IF(AW8="",0,IF(AW8&gt;$AT$2,0,IF(AW8&gt;=$AV$2,($AX$2*($AT$2-AW8)))))</f>
        <v>29.257829257829286</v>
      </c>
      <c r="AY8" s="56">
        <v>63.52</v>
      </c>
      <c r="AZ8" s="55">
        <f>IF(AY8="",0,IF(AY8&gt;$AT$2,0,IF(AY8&gt;=$AV$2,($AX$2*($AT$2-AY8)))))</f>
        <v>10.124410124410121</v>
      </c>
      <c r="BA8" s="56">
        <v>61.89</v>
      </c>
      <c r="BB8" s="55">
        <f>IF(BA8="",0,IF(BA8&gt;$AT$2,0,IF(BA8&gt;=$AV$2,($AX$2*($AT$2-BA8)))))</f>
        <v>24.109824109824128</v>
      </c>
      <c r="BC8" s="56"/>
      <c r="BD8" s="55">
        <f>IF(BC8="",0,IF(BC8&gt;$AT$2,0,IF(BC8&gt;=$AV$2,($AX$2*($AT$2-BC8)))))</f>
        <v>0</v>
      </c>
      <c r="BE8" s="56"/>
      <c r="BF8" s="55">
        <f>IF(BE8="",0,IF(BE8&gt;$AT$2,0,IF(BE8&gt;=$AV$2,($AX$2*($AT$2-BE8)))))</f>
        <v>0</v>
      </c>
      <c r="BG8" s="55">
        <f>SUM(AT8,AV8,AX8,AZ8,BB8,BD8)-MIN(AT8,AV8,AX8,AZ8,BB8,BD8)</f>
        <v>63.492063492063537</v>
      </c>
      <c r="BH8" s="55">
        <f>BG8+BF8</f>
        <v>63.492063492063537</v>
      </c>
    </row>
    <row r="9" spans="1:60" s="19" customFormat="1" x14ac:dyDescent="0.25">
      <c r="B9" s="56" t="s">
        <v>119</v>
      </c>
      <c r="C9" s="56" t="s">
        <v>188</v>
      </c>
      <c r="D9" s="56" t="s">
        <v>28</v>
      </c>
      <c r="E9" s="56">
        <v>56.56</v>
      </c>
      <c r="F9" s="55">
        <f t="shared" si="0"/>
        <v>20.334620334620311</v>
      </c>
      <c r="G9" s="56">
        <v>55.54</v>
      </c>
      <c r="H9" s="55">
        <f t="shared" si="1"/>
        <v>29.086229086229089</v>
      </c>
      <c r="I9" s="56"/>
      <c r="J9" s="55">
        <f t="shared" si="2"/>
        <v>0</v>
      </c>
      <c r="K9" s="56"/>
      <c r="L9" s="55">
        <f t="shared" si="3"/>
        <v>0</v>
      </c>
      <c r="M9" s="56"/>
      <c r="N9" s="55">
        <f t="shared" si="4"/>
        <v>0</v>
      </c>
      <c r="O9" s="56"/>
      <c r="P9" s="55">
        <f t="shared" si="5"/>
        <v>0</v>
      </c>
      <c r="Q9" s="56"/>
      <c r="R9" s="55">
        <f t="shared" si="6"/>
        <v>0</v>
      </c>
      <c r="S9" s="55">
        <f t="shared" si="7"/>
        <v>49.4208494208494</v>
      </c>
      <c r="T9" s="55">
        <f t="shared" si="8"/>
        <v>49.4208494208494</v>
      </c>
      <c r="V9" s="56" t="s">
        <v>163</v>
      </c>
      <c r="W9" s="56" t="s">
        <v>164</v>
      </c>
      <c r="X9" s="56" t="s">
        <v>28</v>
      </c>
      <c r="Y9" s="56">
        <v>61.72</v>
      </c>
      <c r="Z9" s="55">
        <f>IF(Y9="",0,IF(Y9&gt;$Z$2,0,IF(Y9&gt;=$AB$2,($AD$2*($Z$2-Y9)))))</f>
        <v>6.6066066066066327</v>
      </c>
      <c r="AA9" s="56"/>
      <c r="AB9" s="55">
        <f>IF(AA9="",0,IF(AA9&gt;$Z$2,0,IF(AA9&gt;=$AB$2,($AD$2*($Z$2-AA9)))))</f>
        <v>0</v>
      </c>
      <c r="AC9" s="56"/>
      <c r="AD9" s="55">
        <f>IF(AC9="",0,IF(AC9&gt;$Z$2,0,IF(AC9&gt;=$AB$2,($AD$2*($Z$2-AC9)))))</f>
        <v>0</v>
      </c>
      <c r="AE9" s="56">
        <v>58.64</v>
      </c>
      <c r="AF9" s="55">
        <f>IF(AE9="",0,IF(AE9&gt;$Z$2,0,IF(AE9&gt;=$AB$2,($AD$2*($Z$2-AE9)))))</f>
        <v>33.033033033033043</v>
      </c>
      <c r="AG9" s="56">
        <v>58.31</v>
      </c>
      <c r="AH9" s="55">
        <f>IF(AG9="",0,IF(AG9&gt;$Z$2,0,IF(AG9&gt;=$AB$2,($AD$2*($Z$2-AG9)))))</f>
        <v>35.864435864435862</v>
      </c>
      <c r="AI9" s="56"/>
      <c r="AJ9" s="55">
        <f>IF(AI9="",0,IF(AI9&gt;$Z$2,0,IF(AI9&gt;=$AB$2,($AD$2*($Z$2-AI9)))))</f>
        <v>0</v>
      </c>
      <c r="AK9" s="56"/>
      <c r="AL9" s="55">
        <f>IF(AK9="",0,IF(AK9&gt;$Z$2,0,IF(AK9&gt;=$AB$2,($AD$2*($Z$2-AK9)))))</f>
        <v>0</v>
      </c>
      <c r="AM9" s="55">
        <f>SUM(Z9,AB9,AD9,AF9,AH9,AJ9)-MIN(Z9,AB9,AD9,AF9,AH9,AJ9)</f>
        <v>75.50407550407553</v>
      </c>
      <c r="AN9" s="55">
        <f>AM9+AL9</f>
        <v>75.50407550407553</v>
      </c>
      <c r="AP9" s="58" t="s">
        <v>132</v>
      </c>
      <c r="AQ9" s="58" t="s">
        <v>338</v>
      </c>
      <c r="AR9" s="58" t="s">
        <v>14</v>
      </c>
      <c r="AS9" s="56"/>
      <c r="AT9" s="55">
        <f>IF(AS9="",0,IF(AS9&gt;$AT$2,0,IF(AS9&gt;=$AV$2,($AX$2*($AT$2-AS9)))))</f>
        <v>0</v>
      </c>
      <c r="AU9" s="56"/>
      <c r="AV9" s="55">
        <f>IF(AU9="",0,IF(AU9&gt;$AT$2,0,IF(AU9&gt;=$AV$2,($AX$2*($AT$2-AU9)))))</f>
        <v>0</v>
      </c>
      <c r="AW9" s="56">
        <v>59.44</v>
      </c>
      <c r="AX9" s="55">
        <f>IF(AW9="",0,IF(AW9&gt;$AT$2,0,IF(AW9&gt;=$AV$2,($AX$2*($AT$2-AW9)))))</f>
        <v>45.130845130845174</v>
      </c>
      <c r="AY9" s="56"/>
      <c r="AZ9" s="55">
        <f>IF(AY9="",0,IF(AY9&gt;$AT$2,0,IF(AY9&gt;=$AV$2,($AX$2*($AT$2-AY9)))))</f>
        <v>0</v>
      </c>
      <c r="BA9" s="56"/>
      <c r="BB9" s="55">
        <f>IF(BA9="",0,IF(BA9&gt;$AT$2,0,IF(BA9&gt;=$AV$2,($AX$2*($AT$2-BA9)))))</f>
        <v>0</v>
      </c>
      <c r="BC9" s="56"/>
      <c r="BD9" s="55">
        <f>IF(BC9="",0,IF(BC9&gt;$AT$2,0,IF(BC9&gt;=$AV$2,($AX$2*($AT$2-BC9)))))</f>
        <v>0</v>
      </c>
      <c r="BE9" s="56"/>
      <c r="BF9" s="55">
        <f>IF(BE9="",0,IF(BE9&gt;$AT$2,0,IF(BE9&gt;=$AV$2,($AX$2*($AT$2-BE9)))))</f>
        <v>0</v>
      </c>
      <c r="BG9" s="55">
        <f>SUM(AT9,AV9,AX9,AZ9,BB9,BD9)-MIN(AT9,AV9,AX9,AZ9,BB9,BD9)</f>
        <v>45.130845130845174</v>
      </c>
      <c r="BH9" s="55">
        <f>BG9+BF9</f>
        <v>45.130845130845174</v>
      </c>
    </row>
    <row r="10" spans="1:60" s="19" customFormat="1" x14ac:dyDescent="0.25">
      <c r="B10" s="56" t="s">
        <v>189</v>
      </c>
      <c r="C10" s="56" t="s">
        <v>151</v>
      </c>
      <c r="D10" s="56" t="s">
        <v>28</v>
      </c>
      <c r="E10" s="56">
        <v>56.94</v>
      </c>
      <c r="F10" s="55">
        <f t="shared" si="0"/>
        <v>17.074217074217088</v>
      </c>
      <c r="G10" s="56"/>
      <c r="H10" s="55">
        <f t="shared" si="1"/>
        <v>0</v>
      </c>
      <c r="I10" s="56"/>
      <c r="J10" s="55">
        <f t="shared" si="2"/>
        <v>0</v>
      </c>
      <c r="K10" s="56"/>
      <c r="L10" s="55">
        <f t="shared" si="3"/>
        <v>0</v>
      </c>
      <c r="M10" s="56"/>
      <c r="N10" s="55">
        <f t="shared" si="4"/>
        <v>0</v>
      </c>
      <c r="O10" s="56"/>
      <c r="P10" s="55">
        <f t="shared" si="5"/>
        <v>0</v>
      </c>
      <c r="Q10" s="56"/>
      <c r="R10" s="55">
        <f t="shared" si="6"/>
        <v>0</v>
      </c>
      <c r="S10" s="55">
        <f t="shared" si="7"/>
        <v>17.074217074217088</v>
      </c>
      <c r="T10" s="55">
        <f t="shared" si="8"/>
        <v>17.074217074217088</v>
      </c>
      <c r="V10" s="56" t="s">
        <v>163</v>
      </c>
      <c r="W10" s="56" t="s">
        <v>147</v>
      </c>
      <c r="X10" s="56" t="s">
        <v>17</v>
      </c>
      <c r="Y10" s="56"/>
      <c r="Z10" s="55">
        <f>IF(Y10="",0,IF(Y10&gt;$Z$2,0,IF(Y10&gt;=$AB$2,($AD$2*($Z$2-Y10)))))</f>
        <v>0</v>
      </c>
      <c r="AA10" s="56"/>
      <c r="AB10" s="55">
        <f>IF(AA10="",0,IF(AA10&gt;$Z$2,0,IF(AA10&gt;=$AB$2,($AD$2*($Z$2-AA10)))))</f>
        <v>0</v>
      </c>
      <c r="AC10" s="56"/>
      <c r="AD10" s="55">
        <f>IF(AC10="",0,IF(AC10&gt;$Z$2,0,IF(AC10&gt;=$AB$2,($AD$2*($Z$2-AC10)))))</f>
        <v>0</v>
      </c>
      <c r="AE10" s="56"/>
      <c r="AF10" s="55">
        <f>IF(AE10="",0,IF(AE10&gt;$Z$2,0,IF(AE10&gt;=$AB$2,($AD$2*($Z$2-AE10)))))</f>
        <v>0</v>
      </c>
      <c r="AG10" s="56">
        <v>54.15</v>
      </c>
      <c r="AH10" s="55">
        <f>IF(AG10="",0,IF(AG10&gt;$Z$2,0,IF(AG10&gt;=$AB$2,($AD$2*($Z$2-AG10)))))</f>
        <v>71.557271557271577</v>
      </c>
      <c r="AI10" s="56"/>
      <c r="AJ10" s="55">
        <f>IF(AI10="",0,IF(AI10&gt;$Z$2,0,IF(AI10&gt;=$AB$2,($AD$2*($Z$2-AI10)))))</f>
        <v>0</v>
      </c>
      <c r="AK10" s="56"/>
      <c r="AL10" s="55">
        <f>IF(AK10="",0,IF(AK10&gt;$Z$2,0,IF(AK10&gt;=$AB$2,($AD$2*($Z$2-AK10)))))</f>
        <v>0</v>
      </c>
      <c r="AM10" s="55">
        <f>SUM(Z10,AB10,AD10,AF10,AH10,AJ10)-MIN(Z10,AB10,AD10,AF10,AH10,AJ10)</f>
        <v>71.557271557271577</v>
      </c>
      <c r="AN10" s="55">
        <f>AM10+AL10</f>
        <v>71.557271557271577</v>
      </c>
      <c r="AP10" s="58" t="s">
        <v>138</v>
      </c>
      <c r="AQ10" s="58" t="s">
        <v>182</v>
      </c>
      <c r="AR10" s="58" t="s">
        <v>14</v>
      </c>
      <c r="AS10" s="56"/>
      <c r="AT10" s="55">
        <f>IF(AS10="",0,IF(AS10&gt;$AT$2,0,IF(AS10&gt;=$AV$2,($AX$2*($AT$2-AS10)))))</f>
        <v>0</v>
      </c>
      <c r="AU10" s="56"/>
      <c r="AV10" s="55">
        <f>IF(AU10="",0,IF(AU10&gt;$AT$2,0,IF(AU10&gt;=$AV$2,($AX$2*($AT$2-AU10)))))</f>
        <v>0</v>
      </c>
      <c r="AW10" s="56">
        <v>60.41</v>
      </c>
      <c r="AX10" s="55">
        <f>IF(AW10="",0,IF(AW10&gt;$AT$2,0,IF(AW10&gt;=$AV$2,($AX$2*($AT$2-AW10)))))</f>
        <v>36.808236808236856</v>
      </c>
      <c r="AY10" s="56"/>
      <c r="AZ10" s="55">
        <f>IF(AY10="",0,IF(AY10&gt;$AT$2,0,IF(AY10&gt;=$AV$2,($AX$2*($AT$2-AY10)))))</f>
        <v>0</v>
      </c>
      <c r="BA10" s="56"/>
      <c r="BB10" s="55">
        <f>IF(BA10="",0,IF(BA10&gt;$AT$2,0,IF(BA10&gt;=$AV$2,($AX$2*($AT$2-BA10)))))</f>
        <v>0</v>
      </c>
      <c r="BC10" s="56"/>
      <c r="BD10" s="55">
        <f>IF(BC10="",0,IF(BC10&gt;$AT$2,0,IF(BC10&gt;=$AV$2,($AX$2*($AT$2-BC10)))))</f>
        <v>0</v>
      </c>
      <c r="BE10" s="56"/>
      <c r="BF10" s="55">
        <f>IF(BE10="",0,IF(BE10&gt;$AT$2,0,IF(BE10&gt;=$AV$2,($AX$2*($AT$2-BE10)))))</f>
        <v>0</v>
      </c>
      <c r="BG10" s="55">
        <f>SUM(AT10,AV10,AX10,AZ10,BB10,BD10)-MIN(AT10,AV10,AX10,AZ10,BB10,BD10)</f>
        <v>36.808236808236856</v>
      </c>
      <c r="BH10" s="55">
        <f>BG10+BF10</f>
        <v>36.808236808236856</v>
      </c>
    </row>
    <row r="11" spans="1:60" s="19" customFormat="1" x14ac:dyDescent="0.25">
      <c r="B11" s="56" t="s">
        <v>185</v>
      </c>
      <c r="C11" s="56" t="s">
        <v>186</v>
      </c>
      <c r="D11" s="56" t="s">
        <v>28</v>
      </c>
      <c r="E11" s="56">
        <v>58.05</v>
      </c>
      <c r="F11" s="55">
        <f t="shared" si="0"/>
        <v>7.5504075504075718</v>
      </c>
      <c r="G11" s="56">
        <v>61.02</v>
      </c>
      <c r="H11" s="55">
        <f t="shared" si="1"/>
        <v>0</v>
      </c>
      <c r="I11" s="56"/>
      <c r="J11" s="55">
        <f t="shared" si="2"/>
        <v>0</v>
      </c>
      <c r="K11" s="56"/>
      <c r="L11" s="55">
        <f t="shared" si="3"/>
        <v>0</v>
      </c>
      <c r="M11" s="56"/>
      <c r="N11" s="55">
        <f t="shared" si="4"/>
        <v>0</v>
      </c>
      <c r="O11" s="56"/>
      <c r="P11" s="55">
        <f t="shared" si="5"/>
        <v>0</v>
      </c>
      <c r="Q11" s="56"/>
      <c r="R11" s="55">
        <f t="shared" si="6"/>
        <v>0</v>
      </c>
      <c r="S11" s="55">
        <f t="shared" si="7"/>
        <v>7.5504075504075718</v>
      </c>
      <c r="T11" s="55">
        <f t="shared" si="8"/>
        <v>7.5504075504075718</v>
      </c>
      <c r="V11" s="56" t="s">
        <v>314</v>
      </c>
      <c r="W11" s="56" t="s">
        <v>330</v>
      </c>
      <c r="X11" s="56" t="s">
        <v>277</v>
      </c>
      <c r="Y11" s="56"/>
      <c r="Z11" s="55">
        <f>IF(Y11="",0,IF(Y11&gt;$Z$2,0,IF(Y11&gt;=$AB$2,($AD$2*($Z$2-Y11)))))</f>
        <v>0</v>
      </c>
      <c r="AA11" s="56"/>
      <c r="AB11" s="55">
        <f>IF(AA11="",0,IF(AA11&gt;$Z$2,0,IF(AA11&gt;=$AB$2,($AD$2*($Z$2-AA11)))))</f>
        <v>0</v>
      </c>
      <c r="AC11" s="56">
        <v>56.92</v>
      </c>
      <c r="AD11" s="55">
        <f>IF(AC11="",0,IF(AC11&gt;$Z$2,0,IF(AC11&gt;=$AB$2,($AD$2*($Z$2-AC11)))))</f>
        <v>47.790647790647789</v>
      </c>
      <c r="AE11" s="56"/>
      <c r="AF11" s="55">
        <f>IF(AE11="",0,IF(AE11&gt;$Z$2,0,IF(AE11&gt;=$AB$2,($AD$2*($Z$2-AE11)))))</f>
        <v>0</v>
      </c>
      <c r="AG11" s="56"/>
      <c r="AH11" s="55">
        <f>IF(AG11="",0,IF(AG11&gt;$Z$2,0,IF(AG11&gt;=$AB$2,($AD$2*($Z$2-AG11)))))</f>
        <v>0</v>
      </c>
      <c r="AI11" s="56"/>
      <c r="AJ11" s="55">
        <f>IF(AI11="",0,IF(AI11&gt;$Z$2,0,IF(AI11&gt;=$AB$2,($AD$2*($Z$2-AI11)))))</f>
        <v>0</v>
      </c>
      <c r="AK11" s="56"/>
      <c r="AL11" s="55">
        <f>IF(AK11="",0,IF(AK11&gt;$Z$2,0,IF(AK11&gt;=$AB$2,($AD$2*($Z$2-AK11)))))</f>
        <v>0</v>
      </c>
      <c r="AM11" s="55">
        <f>SUM(Z11,AB11,AD11,AF11,AH11,AJ11)-MIN(Z11,AB11,AD11,AF11,AH11,AJ11)</f>
        <v>47.790647790647789</v>
      </c>
      <c r="AN11" s="55">
        <f>AM11+AL11</f>
        <v>47.790647790647789</v>
      </c>
      <c r="AP11" s="58" t="s">
        <v>190</v>
      </c>
      <c r="AQ11" s="58" t="s">
        <v>339</v>
      </c>
      <c r="AR11" s="58" t="s">
        <v>17</v>
      </c>
      <c r="AS11" s="56"/>
      <c r="AT11" s="55">
        <f>IF(AS11="",0,IF(AS11&gt;$AT$2,0,IF(AS11&gt;=$AV$2,($AX$2*($AT$2-AS11)))))</f>
        <v>0</v>
      </c>
      <c r="AU11" s="56"/>
      <c r="AV11" s="55">
        <f>IF(AU11="",0,IF(AU11&gt;$AT$2,0,IF(AU11&gt;=$AV$2,($AX$2*($AT$2-AU11)))))</f>
        <v>0</v>
      </c>
      <c r="AW11" s="56">
        <v>60.63</v>
      </c>
      <c r="AX11" s="55">
        <f>IF(AW11="",0,IF(AW11&gt;$AT$2,0,IF(AW11&gt;=$AV$2,($AX$2*($AT$2-AW11)))))</f>
        <v>34.920634920634917</v>
      </c>
      <c r="AY11" s="56"/>
      <c r="AZ11" s="55">
        <f>IF(AY11="",0,IF(AY11&gt;$AT$2,0,IF(AY11&gt;=$AV$2,($AX$2*($AT$2-AY11)))))</f>
        <v>0</v>
      </c>
      <c r="BA11" s="56"/>
      <c r="BB11" s="55">
        <f>IF(BA11="",0,IF(BA11&gt;$AT$2,0,IF(BA11&gt;=$AV$2,($AX$2*($AT$2-BA11)))))</f>
        <v>0</v>
      </c>
      <c r="BC11" s="56"/>
      <c r="BD11" s="55">
        <f>IF(BC11="",0,IF(BC11&gt;$AT$2,0,IF(BC11&gt;=$AV$2,($AX$2*($AT$2-BC11)))))</f>
        <v>0</v>
      </c>
      <c r="BE11" s="56"/>
      <c r="BF11" s="55">
        <f>IF(BE11="",0,IF(BE11&gt;$AT$2,0,IF(BE11&gt;=$AV$2,($AX$2*($AT$2-BE11)))))</f>
        <v>0</v>
      </c>
      <c r="BG11" s="55">
        <f>SUM(AT11,AV11,AX11,AZ11,BB11,BD11)-MIN(AT11,AV11,AX11,AZ11,BB11,BD11)</f>
        <v>34.920634920634917</v>
      </c>
      <c r="BH11" s="55">
        <f>BG11+BF11</f>
        <v>34.920634920634917</v>
      </c>
    </row>
    <row r="12" spans="1:60" s="19" customFormat="1" x14ac:dyDescent="0.25">
      <c r="B12" s="56" t="s">
        <v>152</v>
      </c>
      <c r="C12" s="56" t="s">
        <v>153</v>
      </c>
      <c r="D12" s="56" t="s">
        <v>28</v>
      </c>
      <c r="E12" s="56">
        <v>59.18</v>
      </c>
      <c r="F12" s="55">
        <f t="shared" si="0"/>
        <v>0</v>
      </c>
      <c r="G12" s="56"/>
      <c r="H12" s="55">
        <f t="shared" si="1"/>
        <v>0</v>
      </c>
      <c r="I12" s="56"/>
      <c r="J12" s="55">
        <f t="shared" si="2"/>
        <v>0</v>
      </c>
      <c r="K12" s="56"/>
      <c r="L12" s="55">
        <f t="shared" si="3"/>
        <v>0</v>
      </c>
      <c r="M12" s="56"/>
      <c r="N12" s="55">
        <f t="shared" si="4"/>
        <v>0</v>
      </c>
      <c r="O12" s="56"/>
      <c r="P12" s="55">
        <f t="shared" si="5"/>
        <v>0</v>
      </c>
      <c r="Q12" s="56"/>
      <c r="R12" s="55">
        <f t="shared" si="6"/>
        <v>0</v>
      </c>
      <c r="S12" s="55">
        <f t="shared" si="7"/>
        <v>0</v>
      </c>
      <c r="T12" s="55">
        <f t="shared" si="8"/>
        <v>0</v>
      </c>
      <c r="V12" s="58" t="s">
        <v>331</v>
      </c>
      <c r="W12" s="58" t="s">
        <v>332</v>
      </c>
      <c r="X12" s="58" t="s">
        <v>17</v>
      </c>
      <c r="Y12" s="56"/>
      <c r="Z12" s="55">
        <f>IF(Y12="",0,IF(Y12&gt;$Z$2,0,IF(Y12&gt;=$AB$2,($AD$2*($Z$2-Y12)))))</f>
        <v>0</v>
      </c>
      <c r="AA12" s="56"/>
      <c r="AB12" s="55">
        <f>IF(AA12="",0,IF(AA12&gt;$Z$2,0,IF(AA12&gt;=$AB$2,($AD$2*($Z$2-AA12)))))</f>
        <v>0</v>
      </c>
      <c r="AC12" s="56">
        <v>57.67</v>
      </c>
      <c r="AD12" s="55">
        <f>IF(AC12="",0,IF(AC12&gt;$Z$2,0,IF(AC12&gt;=$AB$2,($AD$2*($Z$2-AC12)))))</f>
        <v>41.355641355641353</v>
      </c>
      <c r="AE12" s="56"/>
      <c r="AF12" s="55">
        <f>IF(AE12="",0,IF(AE12&gt;$Z$2,0,IF(AE12&gt;=$AB$2,($AD$2*($Z$2-AE12)))))</f>
        <v>0</v>
      </c>
      <c r="AG12" s="56"/>
      <c r="AH12" s="55">
        <f>IF(AG12="",0,IF(AG12&gt;$Z$2,0,IF(AG12&gt;=$AB$2,($AD$2*($Z$2-AG12)))))</f>
        <v>0</v>
      </c>
      <c r="AI12" s="56"/>
      <c r="AJ12" s="55">
        <f>IF(AI12="",0,IF(AI12&gt;$Z$2,0,IF(AI12&gt;=$AB$2,($AD$2*($Z$2-AI12)))))</f>
        <v>0</v>
      </c>
      <c r="AK12" s="56"/>
      <c r="AL12" s="55">
        <f>IF(AK12="",0,IF(AK12&gt;$Z$2,0,IF(AK12&gt;=$AB$2,($AD$2*($Z$2-AK12)))))</f>
        <v>0</v>
      </c>
      <c r="AM12" s="55">
        <f>SUM(Z12,AB12,AD12,AF12,AH12,AJ12)-MIN(Z12,AB12,AD12,AF12,AH12,AJ12)</f>
        <v>41.355641355641353</v>
      </c>
      <c r="AN12" s="55">
        <f>AM12+AL12</f>
        <v>41.355641355641353</v>
      </c>
      <c r="AP12" s="56" t="s">
        <v>208</v>
      </c>
      <c r="AQ12" s="56" t="s">
        <v>209</v>
      </c>
      <c r="AR12" s="56" t="s">
        <v>14</v>
      </c>
      <c r="AS12" s="56"/>
      <c r="AT12" s="55">
        <f>IF(AS12="",0,IF(AS12&gt;$AT$2,0,IF(AS12&gt;=$AV$2,($AX$2*($AT$2-AS12)))))</f>
        <v>0</v>
      </c>
      <c r="AU12" s="56">
        <v>60.68</v>
      </c>
      <c r="AV12" s="55">
        <f>IF(AU12="",0,IF(AU12&gt;$AT$2,0,IF(AU12&gt;=$AV$2,($AX$2*($AT$2-AU12)))))</f>
        <v>34.491634491634514</v>
      </c>
      <c r="AW12" s="56"/>
      <c r="AX12" s="55">
        <f>IF(AW12="",0,IF(AW12&gt;$AT$2,0,IF(AW12&gt;=$AV$2,($AX$2*($AT$2-AW12)))))</f>
        <v>0</v>
      </c>
      <c r="AY12" s="56"/>
      <c r="AZ12" s="55">
        <f>IF(AY12="",0,IF(AY12&gt;$AT$2,0,IF(AY12&gt;=$AV$2,($AX$2*($AT$2-AY12)))))</f>
        <v>0</v>
      </c>
      <c r="BA12" s="56"/>
      <c r="BB12" s="55">
        <f>IF(BA12="",0,IF(BA12&gt;$AT$2,0,IF(BA12&gt;=$AV$2,($AX$2*($AT$2-BA12)))))</f>
        <v>0</v>
      </c>
      <c r="BC12" s="56"/>
      <c r="BD12" s="55">
        <f>IF(BC12="",0,IF(BC12&gt;$AT$2,0,IF(BC12&gt;=$AV$2,($AX$2*($AT$2-BC12)))))</f>
        <v>0</v>
      </c>
      <c r="BE12" s="56"/>
      <c r="BF12" s="55">
        <f>IF(BE12="",0,IF(BE12&gt;$AT$2,0,IF(BE12&gt;=$AV$2,($AX$2*($AT$2-BE12)))))</f>
        <v>0</v>
      </c>
      <c r="BG12" s="55">
        <f>SUM(AT12,AV12,AX12,AZ12,BB12,BD12)-MIN(AT12,AV12,AX12,AZ12,BB12,BD12)</f>
        <v>34.491634491634514</v>
      </c>
      <c r="BH12" s="55">
        <f>BG12+BF12</f>
        <v>34.491634491634514</v>
      </c>
    </row>
    <row r="13" spans="1:60" s="19" customFormat="1" x14ac:dyDescent="0.25">
      <c r="B13" s="56" t="s">
        <v>190</v>
      </c>
      <c r="C13" s="56" t="s">
        <v>191</v>
      </c>
      <c r="D13" s="56" t="s">
        <v>14</v>
      </c>
      <c r="E13" s="56">
        <v>70.27</v>
      </c>
      <c r="F13" s="55">
        <f t="shared" si="0"/>
        <v>0</v>
      </c>
      <c r="G13" s="56"/>
      <c r="H13" s="55">
        <f t="shared" si="1"/>
        <v>0</v>
      </c>
      <c r="I13" s="56"/>
      <c r="J13" s="55">
        <f t="shared" si="2"/>
        <v>0</v>
      </c>
      <c r="K13" s="56"/>
      <c r="L13" s="55">
        <f t="shared" si="3"/>
        <v>0</v>
      </c>
      <c r="M13" s="56"/>
      <c r="N13" s="55">
        <f t="shared" si="4"/>
        <v>0</v>
      </c>
      <c r="O13" s="56"/>
      <c r="P13" s="55">
        <f t="shared" si="5"/>
        <v>0</v>
      </c>
      <c r="Q13" s="56"/>
      <c r="R13" s="55">
        <f t="shared" si="6"/>
        <v>0</v>
      </c>
      <c r="S13" s="55">
        <f t="shared" si="7"/>
        <v>0</v>
      </c>
      <c r="T13" s="55">
        <f t="shared" si="8"/>
        <v>0</v>
      </c>
      <c r="V13" s="56" t="s">
        <v>206</v>
      </c>
      <c r="W13" s="56" t="s">
        <v>207</v>
      </c>
      <c r="X13" s="56" t="s">
        <v>17</v>
      </c>
      <c r="Y13" s="56"/>
      <c r="Z13" s="55">
        <f>IF(Y13="",0,IF(Y13&gt;$Z$2,0,IF(Y13&gt;=$AB$2,($AD$2*($Z$2-Y13)))))</f>
        <v>0</v>
      </c>
      <c r="AA13" s="56">
        <v>57.89</v>
      </c>
      <c r="AB13" s="55">
        <f>IF(AA13="",0,IF(AA13&gt;$Z$2,0,IF(AA13&gt;=$AB$2,($AD$2*($Z$2-AA13)))))</f>
        <v>39.468039468039478</v>
      </c>
      <c r="AC13" s="56"/>
      <c r="AD13" s="55">
        <f>IF(AC13="",0,IF(AC13&gt;$Z$2,0,IF(AC13&gt;=$AB$2,($AD$2*($Z$2-AC13)))))</f>
        <v>0</v>
      </c>
      <c r="AE13" s="56"/>
      <c r="AF13" s="55">
        <f>IF(AE13="",0,IF(AE13&gt;$Z$2,0,IF(AE13&gt;=$AB$2,($AD$2*($Z$2-AE13)))))</f>
        <v>0</v>
      </c>
      <c r="AG13" s="56"/>
      <c r="AH13" s="55">
        <f>IF(AG13="",0,IF(AG13&gt;$Z$2,0,IF(AG13&gt;=$AB$2,($AD$2*($Z$2-AG13)))))</f>
        <v>0</v>
      </c>
      <c r="AI13" s="56"/>
      <c r="AJ13" s="55">
        <f>IF(AI13="",0,IF(AI13&gt;$Z$2,0,IF(AI13&gt;=$AB$2,($AD$2*($Z$2-AI13)))))</f>
        <v>0</v>
      </c>
      <c r="AK13" s="56"/>
      <c r="AL13" s="55">
        <f>IF(AK13="",0,IF(AK13&gt;$Z$2,0,IF(AK13&gt;=$AB$2,($AD$2*($Z$2-AK13)))))</f>
        <v>0</v>
      </c>
      <c r="AM13" s="55">
        <f>SUM(Z13,AB13,AD13,AF13,AH13,AJ13)-MIN(Z13,AB13,AD13,AF13,AH13,AJ13)</f>
        <v>39.468039468039478</v>
      </c>
      <c r="AN13" s="55">
        <f>AM13+AL13</f>
        <v>39.468039468039478</v>
      </c>
      <c r="AP13" s="58" t="s">
        <v>340</v>
      </c>
      <c r="AQ13" s="58" t="s">
        <v>341</v>
      </c>
      <c r="AR13" s="58" t="s">
        <v>11</v>
      </c>
      <c r="AS13" s="56"/>
      <c r="AT13" s="55">
        <f>IF(AS13="",0,IF(AS13&gt;$AT$2,0,IF(AS13&gt;=$AV$2,($AX$2*($AT$2-AS13)))))</f>
        <v>0</v>
      </c>
      <c r="AU13" s="56"/>
      <c r="AV13" s="55">
        <f>IF(AU13="",0,IF(AU13&gt;$AT$2,0,IF(AU13&gt;=$AV$2,($AX$2*($AT$2-AU13)))))</f>
        <v>0</v>
      </c>
      <c r="AW13" s="56">
        <v>60.82</v>
      </c>
      <c r="AX13" s="55">
        <f>IF(AW13="",0,IF(AW13&gt;$AT$2,0,IF(AW13&gt;=$AV$2,($AX$2*($AT$2-AW13)))))</f>
        <v>33.290433290433306</v>
      </c>
      <c r="AY13" s="56"/>
      <c r="AZ13" s="55">
        <f>IF(AY13="",0,IF(AY13&gt;$AT$2,0,IF(AY13&gt;=$AV$2,($AX$2*($AT$2-AY13)))))</f>
        <v>0</v>
      </c>
      <c r="BA13" s="56"/>
      <c r="BB13" s="55">
        <f>IF(BA13="",0,IF(BA13&gt;$AT$2,0,IF(BA13&gt;=$AV$2,($AX$2*($AT$2-BA13)))))</f>
        <v>0</v>
      </c>
      <c r="BC13" s="56"/>
      <c r="BD13" s="55">
        <f>IF(BC13="",0,IF(BC13&gt;$AT$2,0,IF(BC13&gt;=$AV$2,($AX$2*($AT$2-BC13)))))</f>
        <v>0</v>
      </c>
      <c r="BE13" s="56"/>
      <c r="BF13" s="55">
        <f>IF(BE13="",0,IF(BE13&gt;$AT$2,0,IF(BE13&gt;=$AV$2,($AX$2*($AT$2-BE13)))))</f>
        <v>0</v>
      </c>
      <c r="BG13" s="55">
        <f>SUM(AT13,AV13,AX13,AZ13,BB13,BD13)-MIN(AT13,AV13,AX13,AZ13,BB13,BD13)</f>
        <v>33.290433290433306</v>
      </c>
      <c r="BH13" s="55">
        <f>BG13+BF13</f>
        <v>33.290433290433306</v>
      </c>
    </row>
    <row r="14" spans="1:60" s="19" customFormat="1" x14ac:dyDescent="0.25">
      <c r="B14" s="56" t="s">
        <v>126</v>
      </c>
      <c r="C14" s="56" t="s">
        <v>205</v>
      </c>
      <c r="D14" s="56" t="s">
        <v>14</v>
      </c>
      <c r="E14" s="56"/>
      <c r="F14" s="55">
        <f t="shared" si="0"/>
        <v>0</v>
      </c>
      <c r="G14" s="56">
        <v>62.68</v>
      </c>
      <c r="H14" s="55">
        <f t="shared" si="1"/>
        <v>0</v>
      </c>
      <c r="I14" s="56"/>
      <c r="J14" s="55">
        <f t="shared" si="2"/>
        <v>0</v>
      </c>
      <c r="K14" s="56"/>
      <c r="L14" s="55">
        <f t="shared" si="3"/>
        <v>0</v>
      </c>
      <c r="M14" s="56"/>
      <c r="N14" s="55">
        <f t="shared" si="4"/>
        <v>0</v>
      </c>
      <c r="O14" s="56"/>
      <c r="P14" s="55">
        <f t="shared" si="5"/>
        <v>0</v>
      </c>
      <c r="Q14" s="56"/>
      <c r="R14" s="55">
        <f t="shared" si="6"/>
        <v>0</v>
      </c>
      <c r="S14" s="55">
        <f t="shared" si="7"/>
        <v>0</v>
      </c>
      <c r="T14" s="55">
        <f t="shared" si="8"/>
        <v>0</v>
      </c>
      <c r="V14" s="56" t="s">
        <v>192</v>
      </c>
      <c r="W14" s="56" t="s">
        <v>193</v>
      </c>
      <c r="X14" s="56" t="s">
        <v>11</v>
      </c>
      <c r="Y14" s="56">
        <v>59.48</v>
      </c>
      <c r="Z14" s="55">
        <f>IF(Y14="",0,IF(Y14&gt;$Z$2,0,IF(Y14&gt;=$AB$2,($AD$2*($Z$2-Y14)))))</f>
        <v>25.825825825825866</v>
      </c>
      <c r="AA14" s="56"/>
      <c r="AB14" s="55">
        <f>IF(AA14="",0,IF(AA14&gt;$Z$2,0,IF(AA14&gt;=$AB$2,($AD$2*($Z$2-AA14)))))</f>
        <v>0</v>
      </c>
      <c r="AC14" s="56"/>
      <c r="AD14" s="55">
        <f>IF(AC14="",0,IF(AC14&gt;$Z$2,0,IF(AC14&gt;=$AB$2,($AD$2*($Z$2-AC14)))))</f>
        <v>0</v>
      </c>
      <c r="AE14" s="56"/>
      <c r="AF14" s="55">
        <f>IF(AE14="",0,IF(AE14&gt;$Z$2,0,IF(AE14&gt;=$AB$2,($AD$2*($Z$2-AE14)))))</f>
        <v>0</v>
      </c>
      <c r="AG14" s="56"/>
      <c r="AH14" s="55">
        <f>IF(AG14="",0,IF(AG14&gt;$Z$2,0,IF(AG14&gt;=$AB$2,($AD$2*($Z$2-AG14)))))</f>
        <v>0</v>
      </c>
      <c r="AI14" s="56"/>
      <c r="AJ14" s="55">
        <f>IF(AI14="",0,IF(AI14&gt;$Z$2,0,IF(AI14&gt;=$AB$2,($AD$2*($Z$2-AI14)))))</f>
        <v>0</v>
      </c>
      <c r="AK14" s="56"/>
      <c r="AL14" s="55">
        <f>IF(AK14="",0,IF(AK14&gt;$Z$2,0,IF(AK14&gt;=$AB$2,($AD$2*($Z$2-AK14)))))</f>
        <v>0</v>
      </c>
      <c r="AM14" s="55">
        <f>SUM(Z14,AB14,AD14,AF14,AH14,AJ14)-MIN(Z14,AB14,AD14,AF14,AH14,AJ14)</f>
        <v>25.825825825825866</v>
      </c>
      <c r="AN14" s="55">
        <f>AM14+AL14</f>
        <v>25.825825825825866</v>
      </c>
      <c r="AP14" s="56" t="s">
        <v>183</v>
      </c>
      <c r="AQ14" s="56" t="s">
        <v>168</v>
      </c>
      <c r="AR14" s="56" t="s">
        <v>95</v>
      </c>
      <c r="AS14" s="56"/>
      <c r="AT14" s="55">
        <f>IF(AS14="",0,IF(AS14&gt;$AT$2,0,IF(AS14&gt;=$AV$2,($AX$2*($AT$2-AS14)))))</f>
        <v>0</v>
      </c>
      <c r="AU14" s="56">
        <v>64.569999999999993</v>
      </c>
      <c r="AV14" s="55">
        <f>IF(AU14="",0,IF(AU14&gt;$AT$2,0,IF(AU14&gt;=$AV$2,($AX$2*($AT$2-AU14)))))</f>
        <v>1.1154011154011982</v>
      </c>
      <c r="AW14" s="56">
        <v>63.67</v>
      </c>
      <c r="AX14" s="55">
        <f>IF(AW14="",0,IF(AW14&gt;$AT$2,0,IF(AW14&gt;=$AV$2,($AX$2*($AT$2-AW14)))))</f>
        <v>8.8374088374088462</v>
      </c>
      <c r="AY14" s="56">
        <v>69.36</v>
      </c>
      <c r="AZ14" s="55">
        <f>IF(AY14="",0,IF(AY14&gt;$AT$2,0,IF(AY14&gt;=$AV$2,($AX$2*($AT$2-AY14)))))</f>
        <v>0</v>
      </c>
      <c r="BA14" s="56">
        <v>62.14</v>
      </c>
      <c r="BB14" s="55">
        <f>IF(BA14="",0,IF(BA14&gt;$AT$2,0,IF(BA14&gt;=$AV$2,($AX$2*($AT$2-BA14)))))</f>
        <v>21.964821964821983</v>
      </c>
      <c r="BC14" s="56"/>
      <c r="BD14" s="55">
        <f>IF(BC14="",0,IF(BC14&gt;$AT$2,0,IF(BC14&gt;=$AV$2,($AX$2*($AT$2-BC14)))))</f>
        <v>0</v>
      </c>
      <c r="BE14" s="56"/>
      <c r="BF14" s="55">
        <f>IF(BE14="",0,IF(BE14&gt;$AT$2,0,IF(BE14&gt;=$AV$2,($AX$2*($AT$2-BE14)))))</f>
        <v>0</v>
      </c>
      <c r="BG14" s="55">
        <f>SUM(AT14,AV14,AX14,AZ14,BB14,BD14)-MIN(AT14,AV14,AX14,AZ14,BB14,BD14)</f>
        <v>31.917631917632029</v>
      </c>
      <c r="BH14" s="55">
        <f>BG14+BF14</f>
        <v>31.917631917632029</v>
      </c>
    </row>
    <row r="15" spans="1:60" s="19" customFormat="1" x14ac:dyDescent="0.25">
      <c r="B15" s="58" t="s">
        <v>302</v>
      </c>
      <c r="C15" s="58" t="s">
        <v>324</v>
      </c>
      <c r="D15" s="58" t="s">
        <v>28</v>
      </c>
      <c r="E15" s="56"/>
      <c r="F15" s="55">
        <f t="shared" si="0"/>
        <v>0</v>
      </c>
      <c r="G15" s="56"/>
      <c r="H15" s="55">
        <f t="shared" si="1"/>
        <v>0</v>
      </c>
      <c r="I15" s="56">
        <v>63.68</v>
      </c>
      <c r="J15" s="55">
        <f t="shared" si="2"/>
        <v>0</v>
      </c>
      <c r="K15" s="56"/>
      <c r="L15" s="55">
        <f t="shared" si="3"/>
        <v>0</v>
      </c>
      <c r="M15" s="56"/>
      <c r="N15" s="55">
        <f t="shared" si="4"/>
        <v>0</v>
      </c>
      <c r="O15" s="56"/>
      <c r="P15" s="55">
        <f t="shared" si="5"/>
        <v>0</v>
      </c>
      <c r="Q15" s="56"/>
      <c r="R15" s="55">
        <f t="shared" si="6"/>
        <v>0</v>
      </c>
      <c r="S15" s="55">
        <f t="shared" si="7"/>
        <v>0</v>
      </c>
      <c r="T15" s="55">
        <f t="shared" si="8"/>
        <v>0</v>
      </c>
      <c r="V15" s="56" t="s">
        <v>215</v>
      </c>
      <c r="W15" s="56" t="s">
        <v>223</v>
      </c>
      <c r="X15" s="56" t="s">
        <v>14</v>
      </c>
      <c r="Y15" s="56"/>
      <c r="Z15" s="55">
        <f>IF(Y15="",0,IF(Y15&gt;$Z$2,0,IF(Y15&gt;=$AB$2,($AD$2*($Z$2-Y15)))))</f>
        <v>0</v>
      </c>
      <c r="AA15" s="56"/>
      <c r="AB15" s="55">
        <f>IF(AA15="",0,IF(AA15&gt;$Z$2,0,IF(AA15&gt;=$AB$2,($AD$2*($Z$2-AA15)))))</f>
        <v>0</v>
      </c>
      <c r="AC15" s="56"/>
      <c r="AD15" s="55">
        <f>IF(AC15="",0,IF(AC15&gt;$Z$2,0,IF(AC15&gt;=$AB$2,($AD$2*($Z$2-AC15)))))</f>
        <v>0</v>
      </c>
      <c r="AE15" s="56">
        <v>60.16</v>
      </c>
      <c r="AF15" s="55">
        <f>IF(AE15="",0,IF(AE15&gt;$Z$2,0,IF(AE15&gt;=$AB$2,($AD$2*($Z$2-AE15)))))</f>
        <v>19.991419991420035</v>
      </c>
      <c r="AG15" s="56"/>
      <c r="AH15" s="55">
        <f>IF(AG15="",0,IF(AG15&gt;$Z$2,0,IF(AG15&gt;=$AB$2,($AD$2*($Z$2-AG15)))))</f>
        <v>0</v>
      </c>
      <c r="AI15" s="56"/>
      <c r="AJ15" s="55">
        <f>IF(AI15="",0,IF(AI15&gt;$Z$2,0,IF(AI15&gt;=$AB$2,($AD$2*($Z$2-AI15)))))</f>
        <v>0</v>
      </c>
      <c r="AK15" s="56"/>
      <c r="AL15" s="55">
        <f>IF(AK15="",0,IF(AK15&gt;$Z$2,0,IF(AK15&gt;=$AB$2,($AD$2*($Z$2-AK15)))))</f>
        <v>0</v>
      </c>
      <c r="AM15" s="55">
        <f>SUM(Z15,AB15,AD15,AF15,AH15,AJ15)-MIN(Z15,AB15,AD15,AF15,AH15,AJ15)</f>
        <v>19.991419991420035</v>
      </c>
      <c r="AN15" s="55">
        <f>AM15+AL15</f>
        <v>19.991419991420035</v>
      </c>
      <c r="AP15" s="56" t="s">
        <v>157</v>
      </c>
      <c r="AQ15" s="56" t="s">
        <v>210</v>
      </c>
      <c r="AR15" s="56" t="s">
        <v>95</v>
      </c>
      <c r="AS15" s="56"/>
      <c r="AT15" s="55">
        <f>IF(AS15="",0,IF(AS15&gt;$AT$2,0,IF(AS15&gt;=$AV$2,($AX$2*($AT$2-AS15)))))</f>
        <v>0</v>
      </c>
      <c r="AU15" s="56">
        <v>62.91</v>
      </c>
      <c r="AV15" s="55">
        <f>IF(AU15="",0,IF(AU15&gt;$AT$2,0,IF(AU15&gt;=$AV$2,($AX$2*($AT$2-AU15)))))</f>
        <v>15.358215358215411</v>
      </c>
      <c r="AW15" s="56"/>
      <c r="AX15" s="55">
        <f>IF(AW15="",0,IF(AW15&gt;$AT$2,0,IF(AW15&gt;=$AV$2,($AX$2*($AT$2-AW15)))))</f>
        <v>0</v>
      </c>
      <c r="AY15" s="56"/>
      <c r="AZ15" s="55">
        <f>IF(AY15="",0,IF(AY15&gt;$AT$2,0,IF(AY15&gt;=$AV$2,($AX$2*($AT$2-AY15)))))</f>
        <v>0</v>
      </c>
      <c r="BA15" s="56"/>
      <c r="BB15" s="55">
        <f>IF(BA15="",0,IF(BA15&gt;$AT$2,0,IF(BA15&gt;=$AV$2,($AX$2*($AT$2-BA15)))))</f>
        <v>0</v>
      </c>
      <c r="BC15" s="56"/>
      <c r="BD15" s="55">
        <f>IF(BC15="",0,IF(BC15&gt;$AT$2,0,IF(BC15&gt;=$AV$2,($AX$2*($AT$2-BC15)))))</f>
        <v>0</v>
      </c>
      <c r="BE15" s="56"/>
      <c r="BF15" s="55">
        <f>IF(BE15="",0,IF(BE15&gt;$AT$2,0,IF(BE15&gt;=$AV$2,($AX$2*($AT$2-BE15)))))</f>
        <v>0</v>
      </c>
      <c r="BG15" s="55">
        <f>SUM(AT15,AV15,AX15,AZ15,BB15,BD15)-MIN(AT15,AV15,AX15,AZ15,BB15,BD15)</f>
        <v>15.358215358215411</v>
      </c>
      <c r="BH15" s="55">
        <f>BG15+BF15</f>
        <v>15.358215358215411</v>
      </c>
    </row>
    <row r="16" spans="1:60" s="19" customFormat="1" x14ac:dyDescent="0.25">
      <c r="B16" s="56"/>
      <c r="C16" s="56"/>
      <c r="D16" s="56"/>
      <c r="E16" s="56"/>
      <c r="F16" s="55">
        <f t="shared" si="0"/>
        <v>0</v>
      </c>
      <c r="G16" s="56"/>
      <c r="H16" s="55">
        <f t="shared" si="1"/>
        <v>0</v>
      </c>
      <c r="I16" s="56"/>
      <c r="J16" s="55">
        <f t="shared" si="2"/>
        <v>0</v>
      </c>
      <c r="K16" s="56"/>
      <c r="L16" s="55">
        <f t="shared" si="3"/>
        <v>0</v>
      </c>
      <c r="M16" s="56"/>
      <c r="N16" s="55">
        <f t="shared" si="4"/>
        <v>0</v>
      </c>
      <c r="O16" s="56"/>
      <c r="P16" s="55">
        <f t="shared" si="5"/>
        <v>0</v>
      </c>
      <c r="Q16" s="56"/>
      <c r="R16" s="55">
        <f t="shared" si="6"/>
        <v>0</v>
      </c>
      <c r="S16" s="55">
        <f t="shared" si="7"/>
        <v>0</v>
      </c>
      <c r="T16" s="55">
        <f t="shared" si="8"/>
        <v>0</v>
      </c>
      <c r="V16" s="58" t="s">
        <v>333</v>
      </c>
      <c r="W16" s="58" t="s">
        <v>334</v>
      </c>
      <c r="X16" s="58" t="s">
        <v>277</v>
      </c>
      <c r="Y16" s="56"/>
      <c r="Z16" s="55">
        <f>IF(Y16="",0,IF(Y16&gt;$Z$2,0,IF(Y16&gt;=$AB$2,($AD$2*($Z$2-Y16)))))</f>
        <v>0</v>
      </c>
      <c r="AA16" s="56"/>
      <c r="AB16" s="55">
        <f>IF(AA16="",0,IF(AA16&gt;$Z$2,0,IF(AA16&gt;=$AB$2,($AD$2*($Z$2-AA16)))))</f>
        <v>0</v>
      </c>
      <c r="AC16" s="56">
        <v>60.69</v>
      </c>
      <c r="AD16" s="55">
        <f>IF(AC16="",0,IF(AC16&gt;$Z$2,0,IF(AC16&gt;=$AB$2,($AD$2*($Z$2-AC16)))))</f>
        <v>15.444015444015479</v>
      </c>
      <c r="AE16" s="56"/>
      <c r="AF16" s="55">
        <f>IF(AE16="",0,IF(AE16&gt;$Z$2,0,IF(AE16&gt;=$AB$2,($AD$2*($Z$2-AE16)))))</f>
        <v>0</v>
      </c>
      <c r="AG16" s="56"/>
      <c r="AH16" s="55">
        <f>IF(AG16="",0,IF(AG16&gt;$Z$2,0,IF(AG16&gt;=$AB$2,($AD$2*($Z$2-AG16)))))</f>
        <v>0</v>
      </c>
      <c r="AI16" s="56"/>
      <c r="AJ16" s="55">
        <f>IF(AI16="",0,IF(AI16&gt;$Z$2,0,IF(AI16&gt;=$AB$2,($AD$2*($Z$2-AI16)))))</f>
        <v>0</v>
      </c>
      <c r="AK16" s="56"/>
      <c r="AL16" s="55">
        <f>IF(AK16="",0,IF(AK16&gt;$Z$2,0,IF(AK16&gt;=$AB$2,($AD$2*($Z$2-AK16)))))</f>
        <v>0</v>
      </c>
      <c r="AM16" s="55">
        <f>SUM(Z16,AB16,AD16,AF16,AH16,AJ16)-MIN(Z16,AB16,AD16,AF16,AH16,AJ16)</f>
        <v>15.444015444015479</v>
      </c>
      <c r="AN16" s="55">
        <f>AM16+AL16</f>
        <v>15.444015444015479</v>
      </c>
      <c r="AP16" s="56" t="s">
        <v>132</v>
      </c>
      <c r="AQ16" s="56" t="s">
        <v>199</v>
      </c>
      <c r="AR16" s="56" t="s">
        <v>17</v>
      </c>
      <c r="AS16" s="56">
        <v>64.63</v>
      </c>
      <c r="AT16" s="55">
        <f>IF(AS16="",0,IF(AS16&gt;$AT$2,0,IF(AS16&gt;=$AV$2,($AX$2*($AT$2-AS16)))))</f>
        <v>0.600600600600664</v>
      </c>
      <c r="AU16" s="56"/>
      <c r="AV16" s="55">
        <f>IF(AU16="",0,IF(AU16&gt;$AT$2,0,IF(AU16&gt;=$AV$2,($AX$2*($AT$2-AU16)))))</f>
        <v>0</v>
      </c>
      <c r="AW16" s="56"/>
      <c r="AX16" s="55">
        <f>IF(AW16="",0,IF(AW16&gt;$AT$2,0,IF(AW16&gt;=$AV$2,($AX$2*($AT$2-AW16)))))</f>
        <v>0</v>
      </c>
      <c r="AY16" s="56"/>
      <c r="AZ16" s="55">
        <f>IF(AY16="",0,IF(AY16&gt;$AT$2,0,IF(AY16&gt;=$AV$2,($AX$2*($AT$2-AY16)))))</f>
        <v>0</v>
      </c>
      <c r="BA16" s="56"/>
      <c r="BB16" s="55">
        <f>IF(BA16="",0,IF(BA16&gt;$AT$2,0,IF(BA16&gt;=$AV$2,($AX$2*($AT$2-BA16)))))</f>
        <v>0</v>
      </c>
      <c r="BC16" s="56"/>
      <c r="BD16" s="55">
        <f>IF(BC16="",0,IF(BC16&gt;$AT$2,0,IF(BC16&gt;=$AV$2,($AX$2*($AT$2-BC16)))))</f>
        <v>0</v>
      </c>
      <c r="BE16" s="56"/>
      <c r="BF16" s="55">
        <f>IF(BE16="",0,IF(BE16&gt;$AT$2,0,IF(BE16&gt;=$AV$2,($AX$2*($AT$2-BE16)))))</f>
        <v>0</v>
      </c>
      <c r="BG16" s="55">
        <f>SUM(AT16,AV16,AX16,AZ16,BB16,BD16)-MIN(AT16,AV16,AX16,AZ16,BB16,BD16)</f>
        <v>0.600600600600664</v>
      </c>
      <c r="BH16" s="55">
        <f>BG16+BF16</f>
        <v>0.600600600600664</v>
      </c>
    </row>
    <row r="17" spans="22:60" x14ac:dyDescent="0.25">
      <c r="V17" s="56" t="s">
        <v>121</v>
      </c>
      <c r="W17" s="56" t="s">
        <v>122</v>
      </c>
      <c r="X17" s="56" t="s">
        <v>11</v>
      </c>
      <c r="Y17" s="56"/>
      <c r="Z17" s="55">
        <f>IF(Y17="",0,IF(Y17&gt;$Z$2,0,IF(Y17&gt;=$AB$2,($AD$2*($Z$2-Y17)))))</f>
        <v>0</v>
      </c>
      <c r="AA17" s="56">
        <v>61.52</v>
      </c>
      <c r="AB17" s="55">
        <f>IF(AA17="",0,IF(AA17&gt;$Z$2,0,IF(AA17&gt;=$AB$2,($AD$2*($Z$2-AA17)))))</f>
        <v>8.3226083226083123</v>
      </c>
      <c r="AC17" s="56"/>
      <c r="AD17" s="55">
        <f>IF(AC17="",0,IF(AC17&gt;$Z$2,0,IF(AC17&gt;=$AB$2,($AD$2*($Z$2-AC17)))))</f>
        <v>0</v>
      </c>
      <c r="AE17" s="56"/>
      <c r="AF17" s="55">
        <f>IF(AE17="",0,IF(AE17&gt;$Z$2,0,IF(AE17&gt;=$AB$2,($AD$2*($Z$2-AE17)))))</f>
        <v>0</v>
      </c>
      <c r="AG17" s="56"/>
      <c r="AH17" s="55">
        <f>IF(AG17="",0,IF(AG17&gt;$Z$2,0,IF(AG17&gt;=$AB$2,($AD$2*($Z$2-AG17)))))</f>
        <v>0</v>
      </c>
      <c r="AI17" s="56"/>
      <c r="AJ17" s="55">
        <f>IF(AI17="",0,IF(AI17&gt;$Z$2,0,IF(AI17&gt;=$AB$2,($AD$2*($Z$2-AI17)))))</f>
        <v>0</v>
      </c>
      <c r="AK17" s="56"/>
      <c r="AL17" s="55">
        <f>IF(AK17="",0,IF(AK17&gt;$Z$2,0,IF(AK17&gt;=$AB$2,($AD$2*($Z$2-AK17)))))</f>
        <v>0</v>
      </c>
      <c r="AM17" s="55">
        <f>SUM(Z17,AB17,AD17,AF17,AH17,AJ17)-MIN(Z17,AB17,AD17,AF17,AH17,AJ17)</f>
        <v>8.3226083226083123</v>
      </c>
      <c r="AN17" s="55">
        <f>AM17+AL17</f>
        <v>8.3226083226083123</v>
      </c>
      <c r="AP17" s="56" t="s">
        <v>200</v>
      </c>
      <c r="AQ17" s="56" t="s">
        <v>201</v>
      </c>
      <c r="AR17" s="56" t="s">
        <v>17</v>
      </c>
      <c r="AS17" s="56">
        <v>65.44</v>
      </c>
      <c r="AT17" s="55">
        <f>IF(AS17="",0,IF(AS17&gt;$AT$2,0,IF(AS17&gt;=$AV$2,($AX$2*($AT$2-AS17)))))</f>
        <v>0</v>
      </c>
      <c r="AU17" s="56"/>
      <c r="AV17" s="55">
        <f>IF(AU17="",0,IF(AU17&gt;$AT$2,0,IF(AU17&gt;=$AV$2,($AX$2*($AT$2-AU17)))))</f>
        <v>0</v>
      </c>
      <c r="AW17" s="56"/>
      <c r="AX17" s="55">
        <f>IF(AW17="",0,IF(AW17&gt;$AT$2,0,IF(AW17&gt;=$AV$2,($AX$2*($AT$2-AW17)))))</f>
        <v>0</v>
      </c>
      <c r="AY17" s="56"/>
      <c r="AZ17" s="55">
        <f>IF(AY17="",0,IF(AY17&gt;$AT$2,0,IF(AY17&gt;=$AV$2,($AX$2*($AT$2-AY17)))))</f>
        <v>0</v>
      </c>
      <c r="BA17" s="56"/>
      <c r="BB17" s="55">
        <f>IF(BA17="",0,IF(BA17&gt;$AT$2,0,IF(BA17&gt;=$AV$2,($AX$2*($AT$2-BA17)))))</f>
        <v>0</v>
      </c>
      <c r="BC17" s="56"/>
      <c r="BD17" s="55">
        <f>IF(BC17="",0,IF(BC17&gt;$AT$2,0,IF(BC17&gt;=$AV$2,($AX$2*($AT$2-BC17)))))</f>
        <v>0</v>
      </c>
      <c r="BE17" s="56"/>
      <c r="BF17" s="55">
        <f>IF(BE17="",0,IF(BE17&gt;$AT$2,0,IF(BE17&gt;=$AV$2,($AX$2*($AT$2-BE17)))))</f>
        <v>0</v>
      </c>
      <c r="BG17" s="55">
        <f>SUM(AT17,AV17,AX17,AZ17,BB17,BD17)-MIN(AT17,AV17,AX17,AZ17,BB17,BD17)</f>
        <v>0</v>
      </c>
      <c r="BH17" s="55">
        <f>BG17+BF17</f>
        <v>0</v>
      </c>
    </row>
    <row r="18" spans="22:60" x14ac:dyDescent="0.25">
      <c r="V18" s="58" t="s">
        <v>161</v>
      </c>
      <c r="W18" s="58" t="s">
        <v>162</v>
      </c>
      <c r="X18" s="58" t="s">
        <v>28</v>
      </c>
      <c r="Y18" s="7"/>
      <c r="Z18" s="55">
        <f>IF(Y18="",0,IF(Y18&gt;$Z$2,0,IF(Y18&gt;=$AB$2,($AD$2*($Z$2-Y18)))))</f>
        <v>0</v>
      </c>
      <c r="AA18" s="7"/>
      <c r="AB18" s="55">
        <f>IF(AA18="",0,IF(AA18&gt;$Z$2,0,IF(AA18&gt;=$AB$2,($AD$2*($Z$2-AA18)))))</f>
        <v>0</v>
      </c>
      <c r="AC18" s="7"/>
      <c r="AD18" s="55">
        <f>IF(AC18="",0,IF(AC18&gt;$Z$2,0,IF(AC18&gt;=$AB$2,($AD$2*($Z$2-AC18)))))</f>
        <v>0</v>
      </c>
      <c r="AE18" s="7"/>
      <c r="AF18" s="55">
        <f>IF(AE18="",0,IF(AE18&gt;$Z$2,0,IF(AE18&gt;=$AB$2,($AD$2*($Z$2-AE18)))))</f>
        <v>0</v>
      </c>
      <c r="AG18" s="7">
        <v>61.53</v>
      </c>
      <c r="AH18" s="55">
        <f>IF(AG18="",0,IF(AG18&gt;$Z$2,0,IF(AG18&gt;=$AB$2,($AD$2*($Z$2-AG18)))))</f>
        <v>8.236808236808244</v>
      </c>
      <c r="AI18" s="7"/>
      <c r="AJ18" s="55">
        <f>IF(AI18="",0,IF(AI18&gt;$Z$2,0,IF(AI18&gt;=$AB$2,($AD$2*($Z$2-AI18)))))</f>
        <v>0</v>
      </c>
      <c r="AK18" s="7"/>
      <c r="AL18" s="55">
        <f>IF(AK18="",0,IF(AK18&gt;$Z$2,0,IF(AK18&gt;=$AB$2,($AD$2*($Z$2-AK18)))))</f>
        <v>0</v>
      </c>
      <c r="AM18" s="55">
        <f>SUM(Z18,AB18,AD18,AF18,AH18,AJ18)-MIN(Z18,AB18,AD18,AF18,AH18,AJ18)</f>
        <v>8.236808236808244</v>
      </c>
      <c r="AN18" s="55">
        <f>AM18+AL18</f>
        <v>8.236808236808244</v>
      </c>
      <c r="AP18" s="56" t="s">
        <v>190</v>
      </c>
      <c r="AQ18" s="56" t="s">
        <v>202</v>
      </c>
      <c r="AR18" s="56" t="s">
        <v>17</v>
      </c>
      <c r="AS18" s="56">
        <v>74.760000000000005</v>
      </c>
      <c r="AT18" s="55">
        <f>IF(AS18="",0,IF(AS18&gt;$AT$2,0,IF(AS18&gt;=$AV$2,($AX$2*($AT$2-AS18)))))</f>
        <v>0</v>
      </c>
      <c r="AU18" s="56"/>
      <c r="AV18" s="55">
        <f>IF(AU18="",0,IF(AU18&gt;$AT$2,0,IF(AU18&gt;=$AV$2,($AX$2*($AT$2-AU18)))))</f>
        <v>0</v>
      </c>
      <c r="AW18" s="56"/>
      <c r="AX18" s="55">
        <f>IF(AW18="",0,IF(AW18&gt;$AT$2,0,IF(AW18&gt;=$AV$2,($AX$2*($AT$2-AW18)))))</f>
        <v>0</v>
      </c>
      <c r="AY18" s="56"/>
      <c r="AZ18" s="55">
        <f>IF(AY18="",0,IF(AY18&gt;$AT$2,0,IF(AY18&gt;=$AV$2,($AX$2*($AT$2-AY18)))))</f>
        <v>0</v>
      </c>
      <c r="BA18" s="56">
        <v>69.53</v>
      </c>
      <c r="BB18" s="55">
        <f>IF(BA18="",0,IF(BA18&gt;$AT$2,0,IF(BA18&gt;=$AV$2,($AX$2*($AT$2-BA18)))))</f>
        <v>0</v>
      </c>
      <c r="BC18" s="56"/>
      <c r="BD18" s="55">
        <f>IF(BC18="",0,IF(BC18&gt;$AT$2,0,IF(BC18&gt;=$AV$2,($AX$2*($AT$2-BC18)))))</f>
        <v>0</v>
      </c>
      <c r="BE18" s="56"/>
      <c r="BF18" s="55">
        <f>IF(BE18="",0,IF(BE18&gt;$AT$2,0,IF(BE18&gt;=$AV$2,($AX$2*($AT$2-BE18)))))</f>
        <v>0</v>
      </c>
      <c r="BG18" s="55">
        <f>SUM(AT18,AV18,AX18,AZ18,BB18,BD18)-MIN(AT18,AV18,AX18,AZ18,BB18,BD18)</f>
        <v>0</v>
      </c>
      <c r="BH18" s="55">
        <f>BG18+BF18</f>
        <v>0</v>
      </c>
    </row>
    <row r="19" spans="22:60" x14ac:dyDescent="0.25">
      <c r="V19" s="56" t="s">
        <v>197</v>
      </c>
      <c r="W19" s="56" t="s">
        <v>198</v>
      </c>
      <c r="X19" s="56" t="s">
        <v>28</v>
      </c>
      <c r="Y19" s="56">
        <v>61.78</v>
      </c>
      <c r="Z19" s="55">
        <f>IF(Y19="",0,IF(Y19&gt;$Z$2,0,IF(Y19&gt;=$AB$2,($AD$2*($Z$2-Y19)))))</f>
        <v>6.0918060918060988</v>
      </c>
      <c r="AA19" s="56"/>
      <c r="AB19" s="55">
        <f>IF(AA19="",0,IF(AA19&gt;$Z$2,0,IF(AA19&gt;=$AB$2,($AD$2*($Z$2-AA19)))))</f>
        <v>0</v>
      </c>
      <c r="AC19" s="56"/>
      <c r="AD19" s="55">
        <f>IF(AC19="",0,IF(AC19&gt;$Z$2,0,IF(AC19&gt;=$AB$2,($AD$2*($Z$2-AC19)))))</f>
        <v>0</v>
      </c>
      <c r="AE19" s="56"/>
      <c r="AF19" s="55">
        <f>IF(AE19="",0,IF(AE19&gt;$Z$2,0,IF(AE19&gt;=$AB$2,($AD$2*($Z$2-AE19)))))</f>
        <v>0</v>
      </c>
      <c r="AG19" s="56"/>
      <c r="AH19" s="55">
        <f>IF(AG19="",0,IF(AG19&gt;$Z$2,0,IF(AG19&gt;=$AB$2,($AD$2*($Z$2-AG19)))))</f>
        <v>0</v>
      </c>
      <c r="AI19" s="56"/>
      <c r="AJ19" s="55">
        <f>IF(AI19="",0,IF(AI19&gt;$Z$2,0,IF(AI19&gt;=$AB$2,($AD$2*($Z$2-AI19)))))</f>
        <v>0</v>
      </c>
      <c r="AK19" s="56"/>
      <c r="AL19" s="55">
        <f>IF(AK19="",0,IF(AK19&gt;$Z$2,0,IF(AK19&gt;=$AB$2,($AD$2*($Z$2-AK19)))))</f>
        <v>0</v>
      </c>
      <c r="AM19" s="55">
        <f>SUM(Z19,AB19,AD19,AF19,AH19,AJ19)-MIN(Z19,AB19,AD19,AF19,AH19,AJ19)</f>
        <v>6.0918060918060988</v>
      </c>
      <c r="AN19" s="55">
        <f>AM19+AL19</f>
        <v>6.0918060918060988</v>
      </c>
      <c r="AP19" s="56" t="s">
        <v>132</v>
      </c>
      <c r="AQ19" s="56" t="s">
        <v>202</v>
      </c>
      <c r="AR19" s="56" t="s">
        <v>17</v>
      </c>
      <c r="AS19" s="56">
        <v>82.2</v>
      </c>
      <c r="AT19" s="55">
        <f>IF(AS19="",0,IF(AS19&gt;$AT$2,0,IF(AS19&gt;=$AV$2,($AX$2*($AT$2-AS19)))))</f>
        <v>0</v>
      </c>
      <c r="AU19" s="56"/>
      <c r="AV19" s="55">
        <f>IF(AU19="",0,IF(AU19&gt;$AT$2,0,IF(AU19&gt;=$AV$2,($AX$2*($AT$2-AU19)))))</f>
        <v>0</v>
      </c>
      <c r="AW19" s="56"/>
      <c r="AX19" s="55">
        <f>IF(AW19="",0,IF(AW19&gt;$AT$2,0,IF(AW19&gt;=$AV$2,($AX$2*($AT$2-AW19)))))</f>
        <v>0</v>
      </c>
      <c r="AY19" s="56"/>
      <c r="AZ19" s="55">
        <f>IF(AY19="",0,IF(AY19&gt;$AT$2,0,IF(AY19&gt;=$AV$2,($AX$2*($AT$2-AY19)))))</f>
        <v>0</v>
      </c>
      <c r="BA19" s="56"/>
      <c r="BB19" s="55">
        <f>IF(BA19="",0,IF(BA19&gt;$AT$2,0,IF(BA19&gt;=$AV$2,($AX$2*($AT$2-BA19)))))</f>
        <v>0</v>
      </c>
      <c r="BC19" s="56"/>
      <c r="BD19" s="55">
        <f>IF(BC19="",0,IF(BC19&gt;$AT$2,0,IF(BC19&gt;=$AV$2,($AX$2*($AT$2-BC19)))))</f>
        <v>0</v>
      </c>
      <c r="BE19" s="56"/>
      <c r="BF19" s="55">
        <f>IF(BE19="",0,IF(BE19&gt;$AT$2,0,IF(BE19&gt;=$AV$2,($AX$2*($AT$2-BE19)))))</f>
        <v>0</v>
      </c>
      <c r="BG19" s="55">
        <f>SUM(AT19,AV19,AX19,AZ19,BB19,BD19)-MIN(AT19,AV19,AX19,AZ19,BB19,BD19)</f>
        <v>0</v>
      </c>
      <c r="BH19" s="55">
        <f>BG19+BF19</f>
        <v>0</v>
      </c>
    </row>
    <row r="20" spans="22:60" x14ac:dyDescent="0.25">
      <c r="V20" s="56" t="s">
        <v>167</v>
      </c>
      <c r="W20" s="56" t="s">
        <v>168</v>
      </c>
      <c r="X20" s="56" t="s">
        <v>28</v>
      </c>
      <c r="Y20" s="56">
        <v>64.55</v>
      </c>
      <c r="Z20" s="55">
        <f>IF(Y20="",0,IF(Y20&gt;$Z$2,0,IF(Y20&gt;=$AB$2,($AD$2*($Z$2-Y20)))))</f>
        <v>0</v>
      </c>
      <c r="AA20" s="56"/>
      <c r="AB20" s="55">
        <f>IF(AA20="",0,IF(AA20&gt;$Z$2,0,IF(AA20&gt;=$AB$2,($AD$2*($Z$2-AA20)))))</f>
        <v>0</v>
      </c>
      <c r="AC20" s="56"/>
      <c r="AD20" s="55">
        <f>IF(AC20="",0,IF(AC20&gt;$Z$2,0,IF(AC20&gt;=$AB$2,($AD$2*($Z$2-AC20)))))</f>
        <v>0</v>
      </c>
      <c r="AE20" s="56"/>
      <c r="AF20" s="55">
        <f>IF(AE20="",0,IF(AE20&gt;$Z$2,0,IF(AE20&gt;=$AB$2,($AD$2*($Z$2-AE20)))))</f>
        <v>0</v>
      </c>
      <c r="AG20" s="56"/>
      <c r="AH20" s="55">
        <f>IF(AG20="",0,IF(AG20&gt;$Z$2,0,IF(AG20&gt;=$AB$2,($AD$2*($Z$2-AG20)))))</f>
        <v>0</v>
      </c>
      <c r="AI20" s="56"/>
      <c r="AJ20" s="55">
        <f>IF(AI20="",0,IF(AI20&gt;$Z$2,0,IF(AI20&gt;=$AB$2,($AD$2*($Z$2-AI20)))))</f>
        <v>0</v>
      </c>
      <c r="AK20" s="56"/>
      <c r="AL20" s="55">
        <f>IF(AK20="",0,IF(AK20&gt;$Z$2,0,IF(AK20&gt;=$AB$2,($AD$2*($Z$2-AK20)))))</f>
        <v>0</v>
      </c>
      <c r="AM20" s="55">
        <f>SUM(Z20,AB20,AD20,AF20,AH20,AJ20)-MIN(Z20,AB20,AD20,AF20,AH20,AJ20)</f>
        <v>0</v>
      </c>
      <c r="AN20" s="55">
        <f>AM20+AL20</f>
        <v>0</v>
      </c>
      <c r="AP20" s="56" t="s">
        <v>211</v>
      </c>
      <c r="AQ20" s="56" t="s">
        <v>122</v>
      </c>
      <c r="AR20" s="56" t="s">
        <v>95</v>
      </c>
      <c r="AS20" s="56"/>
      <c r="AT20" s="55">
        <f>IF(AS20="",0,IF(AS20&gt;$AT$2,0,IF(AS20&gt;=$AV$2,($AX$2*($AT$2-AS20)))))</f>
        <v>0</v>
      </c>
      <c r="AU20" s="56">
        <v>66.05</v>
      </c>
      <c r="AV20" s="55">
        <f>IF(AU20="",0,IF(AU20&gt;$AT$2,0,IF(AU20&gt;=$AV$2,($AX$2*($AT$2-AU20)))))</f>
        <v>0</v>
      </c>
      <c r="AW20" s="56"/>
      <c r="AX20" s="55">
        <f>IF(AW20="",0,IF(AW20&gt;$AT$2,0,IF(AW20&gt;=$AV$2,($AX$2*($AT$2-AW20)))))</f>
        <v>0</v>
      </c>
      <c r="AY20" s="56"/>
      <c r="AZ20" s="55">
        <f>IF(AY20="",0,IF(AY20&gt;$AT$2,0,IF(AY20&gt;=$AV$2,($AX$2*($AT$2-AY20)))))</f>
        <v>0</v>
      </c>
      <c r="BA20" s="56"/>
      <c r="BB20" s="55">
        <f>IF(BA20="",0,IF(BA20&gt;$AT$2,0,IF(BA20&gt;=$AV$2,($AX$2*($AT$2-BA20)))))</f>
        <v>0</v>
      </c>
      <c r="BC20" s="56"/>
      <c r="BD20" s="55">
        <f>IF(BC20="",0,IF(BC20&gt;$AT$2,0,IF(BC20&gt;=$AV$2,($AX$2*($AT$2-BC20)))))</f>
        <v>0</v>
      </c>
      <c r="BE20" s="56"/>
      <c r="BF20" s="55">
        <f>IF(BE20="",0,IF(BE20&gt;$AT$2,0,IF(BE20&gt;=$AV$2,($AX$2*($AT$2-BE20)))))</f>
        <v>0</v>
      </c>
      <c r="BG20" s="55">
        <f>SUM(AT20,AV20,AX20,AZ20,BB20,BD20)-MIN(AT20,AV20,AX20,AZ20,BB20,BD20)</f>
        <v>0</v>
      </c>
      <c r="BH20" s="55">
        <f>BG20+BF20</f>
        <v>0</v>
      </c>
    </row>
    <row r="21" spans="22:60" x14ac:dyDescent="0.25">
      <c r="V21" s="56" t="s">
        <v>194</v>
      </c>
      <c r="W21" s="56" t="s">
        <v>195</v>
      </c>
      <c r="X21" s="56" t="s">
        <v>17</v>
      </c>
      <c r="Y21" s="56">
        <v>83.42</v>
      </c>
      <c r="Z21" s="55">
        <f>IF(Y21="",0,IF(Y21&gt;$Z$2,0,IF(Y21&gt;=$AB$2,($AD$2*($Z$2-Y21)))))</f>
        <v>0</v>
      </c>
      <c r="AA21" s="56">
        <v>71.12</v>
      </c>
      <c r="AB21" s="55">
        <f>IF(AA21="",0,IF(AA21&gt;$Z$2,0,IF(AA21&gt;=$AB$2,($AD$2*($Z$2-AA21)))))</f>
        <v>0</v>
      </c>
      <c r="AC21" s="56"/>
      <c r="AD21" s="55">
        <f>IF(AC21="",0,IF(AC21&gt;$Z$2,0,IF(AC21&gt;=$AB$2,($AD$2*($Z$2-AC21)))))</f>
        <v>0</v>
      </c>
      <c r="AE21" s="56"/>
      <c r="AF21" s="55">
        <f>IF(AE21="",0,IF(AE21&gt;$Z$2,0,IF(AE21&gt;=$AB$2,($AD$2*($Z$2-AE21)))))</f>
        <v>0</v>
      </c>
      <c r="AG21" s="56"/>
      <c r="AH21" s="55">
        <f>IF(AG21="",0,IF(AG21&gt;$Z$2,0,IF(AG21&gt;=$AB$2,($AD$2*($Z$2-AG21)))))</f>
        <v>0</v>
      </c>
      <c r="AI21" s="56"/>
      <c r="AJ21" s="55">
        <f>IF(AI21="",0,IF(AI21&gt;$Z$2,0,IF(AI21&gt;=$AB$2,($AD$2*($Z$2-AI21)))))</f>
        <v>0</v>
      </c>
      <c r="AK21" s="56"/>
      <c r="AL21" s="55">
        <f>IF(AK21="",0,IF(AK21&gt;$Z$2,0,IF(AK21&gt;=$AB$2,($AD$2*($Z$2-AK21)))))</f>
        <v>0</v>
      </c>
      <c r="AM21" s="55">
        <f>SUM(Z21,AB21,AD21,AF21,AH21,AJ21)-MIN(Z21,AB21,AD21,AF21,AH21,AJ21)</f>
        <v>0</v>
      </c>
      <c r="AN21" s="55">
        <f>AM21+AL21</f>
        <v>0</v>
      </c>
      <c r="AP21" s="56" t="s">
        <v>118</v>
      </c>
      <c r="AQ21" s="56" t="s">
        <v>212</v>
      </c>
      <c r="AR21" s="56" t="s">
        <v>95</v>
      </c>
      <c r="AS21" s="56"/>
      <c r="AT21" s="55">
        <f>IF(AS21="",0,IF(AS21&gt;$AT$2,0,IF(AS21&gt;=$AV$2,($AX$2*($AT$2-AS21)))))</f>
        <v>0</v>
      </c>
      <c r="AU21" s="56">
        <v>71.47</v>
      </c>
      <c r="AV21" s="55">
        <f>IF(AU21="",0,IF(AU21&gt;$AT$2,0,IF(AU21&gt;=$AV$2,($AX$2*($AT$2-AU21)))))</f>
        <v>0</v>
      </c>
      <c r="AW21" s="56"/>
      <c r="AX21" s="55">
        <f>IF(AW21="",0,IF(AW21&gt;$AT$2,0,IF(AW21&gt;=$AV$2,($AX$2*($AT$2-AW21)))))</f>
        <v>0</v>
      </c>
      <c r="AY21" s="56">
        <v>70.38</v>
      </c>
      <c r="AZ21" s="55">
        <f>IF(AY21="",0,IF(AY21&gt;$AT$2,0,IF(AY21&gt;=$AV$2,($AX$2*($AT$2-AY21)))))</f>
        <v>0</v>
      </c>
      <c r="BA21" s="56"/>
      <c r="BB21" s="55">
        <f>IF(BA21="",0,IF(BA21&gt;$AT$2,0,IF(BA21&gt;=$AV$2,($AX$2*($AT$2-BA21)))))</f>
        <v>0</v>
      </c>
      <c r="BC21" s="56"/>
      <c r="BD21" s="55">
        <f>IF(BC21="",0,IF(BC21&gt;$AT$2,0,IF(BC21&gt;=$AV$2,($AX$2*($AT$2-BC21)))))</f>
        <v>0</v>
      </c>
      <c r="BE21" s="56"/>
      <c r="BF21" s="55">
        <f>IF(BE21="",0,IF(BE21&gt;$AT$2,0,IF(BE21&gt;=$AV$2,($AX$2*($AT$2-BE21)))))</f>
        <v>0</v>
      </c>
      <c r="BG21" s="55">
        <f>SUM(AT21,AV21,AX21,AZ21,BB21,BD21)-MIN(AT21,AV21,AX21,AZ21,BB21,BD21)</f>
        <v>0</v>
      </c>
      <c r="BH21" s="55">
        <f>BG21+BF21</f>
        <v>0</v>
      </c>
    </row>
    <row r="22" spans="22:60" x14ac:dyDescent="0.25">
      <c r="V22" s="58" t="s">
        <v>335</v>
      </c>
      <c r="W22" s="58" t="s">
        <v>336</v>
      </c>
      <c r="X22" s="58" t="s">
        <v>11</v>
      </c>
      <c r="Y22" s="56"/>
      <c r="Z22" s="55">
        <f>IF(Y22="",0,IF(Y22&gt;$Z$2,0,IF(Y22&gt;=$AB$2,($AD$2*($Z$2-Y22)))))</f>
        <v>0</v>
      </c>
      <c r="AA22" s="56"/>
      <c r="AB22" s="55">
        <f>IF(AA22="",0,IF(AA22&gt;$Z$2,0,IF(AA22&gt;=$AB$2,($AD$2*($Z$2-AA22)))))</f>
        <v>0</v>
      </c>
      <c r="AC22" s="56">
        <v>64.7</v>
      </c>
      <c r="AD22" s="55">
        <f>IF(AC22="",0,IF(AC22&gt;$Z$2,0,IF(AC22&gt;=$AB$2,($AD$2*($Z$2-AC22)))))</f>
        <v>0</v>
      </c>
      <c r="AE22" s="56"/>
      <c r="AF22" s="55">
        <f>IF(AE22="",0,IF(AE22&gt;$Z$2,0,IF(AE22&gt;=$AB$2,($AD$2*($Z$2-AE22)))))</f>
        <v>0</v>
      </c>
      <c r="AG22" s="56"/>
      <c r="AH22" s="55">
        <f>IF(AG22="",0,IF(AG22&gt;$Z$2,0,IF(AG22&gt;=$AB$2,($AD$2*($Z$2-AG22)))))</f>
        <v>0</v>
      </c>
      <c r="AI22" s="56"/>
      <c r="AJ22" s="55">
        <f>IF(AI22="",0,IF(AI22&gt;$Z$2,0,IF(AI22&gt;=$AB$2,($AD$2*($Z$2-AI22)))))</f>
        <v>0</v>
      </c>
      <c r="AK22" s="56"/>
      <c r="AL22" s="55">
        <f>IF(AK22="",0,IF(AK22&gt;$Z$2,0,IF(AK22&gt;=$AB$2,($AD$2*($Z$2-AK22)))))</f>
        <v>0</v>
      </c>
      <c r="AM22" s="55">
        <f>SUM(Z22,AB22,AD22,AF22,AH22,AJ22)-MIN(Z22,AB22,AD22,AF22,AH22,AJ22)</f>
        <v>0</v>
      </c>
      <c r="AN22" s="55">
        <f>AM22+AL22</f>
        <v>0</v>
      </c>
      <c r="AP22" s="58" t="s">
        <v>342</v>
      </c>
      <c r="AQ22" s="58" t="s">
        <v>343</v>
      </c>
      <c r="AR22" s="58" t="s">
        <v>17</v>
      </c>
      <c r="AS22" s="56"/>
      <c r="AT22" s="55">
        <f>IF(AS22="",0,IF(AS22&gt;$AT$2,0,IF(AS22&gt;=$AV$2,($AX$2*($AT$2-AS22)))))</f>
        <v>0</v>
      </c>
      <c r="AU22" s="56"/>
      <c r="AV22" s="55">
        <f>IF(AU22="",0,IF(AU22&gt;$AT$2,0,IF(AU22&gt;=$AV$2,($AX$2*($AT$2-AU22)))))</f>
        <v>0</v>
      </c>
      <c r="AW22" s="56">
        <v>64.739999999999995</v>
      </c>
      <c r="AX22" s="55">
        <f>IF(AW22="",0,IF(AW22&gt;$AT$2,0,IF(AW22&gt;=$AV$2,($AX$2*($AT$2-AW22)))))</f>
        <v>0</v>
      </c>
      <c r="AY22" s="56"/>
      <c r="AZ22" s="55">
        <f>IF(AY22="",0,IF(AY22&gt;$AT$2,0,IF(AY22&gt;=$AV$2,($AX$2*($AT$2-AY22)))))</f>
        <v>0</v>
      </c>
      <c r="BA22" s="56"/>
      <c r="BB22" s="55">
        <f>IF(BA22="",0,IF(BA22&gt;$AT$2,0,IF(BA22&gt;=$AV$2,($AX$2*($AT$2-BA22)))))</f>
        <v>0</v>
      </c>
      <c r="BC22" s="56"/>
      <c r="BD22" s="55">
        <f>IF(BC22="",0,IF(BC22&gt;$AT$2,0,IF(BC22&gt;=$AV$2,($AX$2*($AT$2-BC22)))))</f>
        <v>0</v>
      </c>
      <c r="BE22" s="56"/>
      <c r="BF22" s="55">
        <f>IF(BE22="",0,IF(BE22&gt;$AT$2,0,IF(BE22&gt;=$AV$2,($AX$2*($AT$2-BE22)))))</f>
        <v>0</v>
      </c>
      <c r="BG22" s="55">
        <f>SUM(AT22,AV22,AX22,AZ22,BB22,BD22)-MIN(AT22,AV22,AX22,AZ22,BB22,BD22)</f>
        <v>0</v>
      </c>
      <c r="BH22" s="55">
        <f>BG22+BF22</f>
        <v>0</v>
      </c>
    </row>
    <row r="23" spans="22:60" x14ac:dyDescent="0.25">
      <c r="V23" s="58" t="s">
        <v>134</v>
      </c>
      <c r="W23" s="58" t="s">
        <v>337</v>
      </c>
      <c r="X23" s="58" t="s">
        <v>277</v>
      </c>
      <c r="Y23" s="56"/>
      <c r="Z23" s="55">
        <f>IF(Y23="",0,IF(Y23&gt;$Z$2,0,IF(Y23&gt;=$AB$2,($AD$2*($Z$2-Y23)))))</f>
        <v>0</v>
      </c>
      <c r="AA23" s="56"/>
      <c r="AB23" s="55">
        <f>IF(AA23="",0,IF(AA23&gt;$Z$2,0,IF(AA23&gt;=$AB$2,($AD$2*($Z$2-AA23)))))</f>
        <v>0</v>
      </c>
      <c r="AC23" s="56">
        <v>69.09</v>
      </c>
      <c r="AD23" s="55">
        <f>IF(AC23="",0,IF(AC23&gt;$Z$2,0,IF(AC23&gt;=$AB$2,($AD$2*($Z$2-AC23)))))</f>
        <v>0</v>
      </c>
      <c r="AE23" s="56"/>
      <c r="AF23" s="55">
        <f>IF(AE23="",0,IF(AE23&gt;$Z$2,0,IF(AE23&gt;=$AB$2,($AD$2*($Z$2-AE23)))))</f>
        <v>0</v>
      </c>
      <c r="AG23" s="56"/>
      <c r="AH23" s="55">
        <f>IF(AG23="",0,IF(AG23&gt;$Z$2,0,IF(AG23&gt;=$AB$2,($AD$2*($Z$2-AG23)))))</f>
        <v>0</v>
      </c>
      <c r="AI23" s="56"/>
      <c r="AJ23" s="55">
        <f>IF(AI23="",0,IF(AI23&gt;$Z$2,0,IF(AI23&gt;=$AB$2,($AD$2*($Z$2-AI23)))))</f>
        <v>0</v>
      </c>
      <c r="AK23" s="56"/>
      <c r="AL23" s="55">
        <f>IF(AK23="",0,IF(AK23&gt;$Z$2,0,IF(AK23&gt;=$AB$2,($AD$2*($Z$2-AK23)))))</f>
        <v>0</v>
      </c>
      <c r="AM23" s="55">
        <f>SUM(Z23,AB23,AD23,AF23,AH23,AJ23)-MIN(Z23,AB23,AD23,AF23,AH23,AJ23)</f>
        <v>0</v>
      </c>
      <c r="AN23" s="55">
        <f>AM23+AL23</f>
        <v>0</v>
      </c>
      <c r="AP23" s="58" t="s">
        <v>167</v>
      </c>
      <c r="AQ23" s="58" t="s">
        <v>315</v>
      </c>
      <c r="AR23" s="58" t="s">
        <v>14</v>
      </c>
      <c r="AS23" s="56"/>
      <c r="AT23" s="55">
        <f>IF(AS23="",0,IF(AS23&gt;$AT$2,0,IF(AS23&gt;=$AV$2,($AX$2*($AT$2-AS23)))))</f>
        <v>0</v>
      </c>
      <c r="AU23" s="56"/>
      <c r="AV23" s="55">
        <f>IF(AU23="",0,IF(AU23&gt;$AT$2,0,IF(AU23&gt;=$AV$2,($AX$2*($AT$2-AU23)))))</f>
        <v>0</v>
      </c>
      <c r="AW23" s="56">
        <v>65.22</v>
      </c>
      <c r="AX23" s="55">
        <f>IF(AW23="",0,IF(AW23&gt;$AT$2,0,IF(AW23&gt;=$AV$2,($AX$2*($AT$2-AW23)))))</f>
        <v>0</v>
      </c>
      <c r="AY23" s="56"/>
      <c r="AZ23" s="55">
        <f>IF(AY23="",0,IF(AY23&gt;$AT$2,0,IF(AY23&gt;=$AV$2,($AX$2*($AT$2-AY23)))))</f>
        <v>0</v>
      </c>
      <c r="BA23" s="56"/>
      <c r="BB23" s="55">
        <f>IF(BA23="",0,IF(BA23&gt;$AT$2,0,IF(BA23&gt;=$AV$2,($AX$2*($AT$2-BA23)))))</f>
        <v>0</v>
      </c>
      <c r="BC23" s="56"/>
      <c r="BD23" s="55">
        <f>IF(BC23="",0,IF(BC23&gt;$AT$2,0,IF(BC23&gt;=$AV$2,($AX$2*($AT$2-BC23)))))</f>
        <v>0</v>
      </c>
      <c r="BE23" s="56"/>
      <c r="BF23" s="55">
        <f>IF(BE23="",0,IF(BE23&gt;$AT$2,0,IF(BE23&gt;=$AV$2,($AX$2*($AT$2-BE23)))))</f>
        <v>0</v>
      </c>
      <c r="BG23" s="55">
        <f>SUM(AT23,AV23,AX23,AZ23,BB23,BD23)-MIN(AT23,AV23,AX23,AZ23,BB23,BD23)</f>
        <v>0</v>
      </c>
      <c r="BH23" s="55">
        <f>BG23+BF23</f>
        <v>0</v>
      </c>
    </row>
    <row r="24" spans="22:60" x14ac:dyDescent="0.25">
      <c r="V24" s="7" t="s">
        <v>190</v>
      </c>
      <c r="W24" s="7" t="s">
        <v>386</v>
      </c>
      <c r="X24" s="7" t="s">
        <v>11</v>
      </c>
      <c r="Y24" s="7"/>
      <c r="Z24" s="55">
        <f>IF(Y24="",0,IF(Y24&gt;$Z$2,0,IF(Y24&gt;=$AB$2,($AD$2*($Z$2-Y24)))))</f>
        <v>0</v>
      </c>
      <c r="AA24" s="7"/>
      <c r="AB24" s="55">
        <f>IF(AA24="",0,IF(AA24&gt;$Z$2,0,IF(AA24&gt;=$AB$2,($AD$2*($Z$2-AA24)))))</f>
        <v>0</v>
      </c>
      <c r="AC24" s="7"/>
      <c r="AD24" s="55">
        <f>IF(AC24="",0,IF(AC24&gt;$Z$2,0,IF(AC24&gt;=$AB$2,($AD$2*($Z$2-AC24)))))</f>
        <v>0</v>
      </c>
      <c r="AE24" s="7"/>
      <c r="AF24" s="55">
        <f>IF(AE24="",0,IF(AE24&gt;$Z$2,0,IF(AE24&gt;=$AB$2,($AD$2*($Z$2-AE24)))))</f>
        <v>0</v>
      </c>
      <c r="AG24" s="7">
        <v>62.9</v>
      </c>
      <c r="AH24" s="55">
        <f>IF(AG24="",0,IF(AG24&gt;$Z$2,0,IF(AG24&gt;=$AB$2,($AD$2*($Z$2-AG24)))))</f>
        <v>0</v>
      </c>
      <c r="AI24" s="7"/>
      <c r="AJ24" s="55">
        <f>IF(AI24="",0,IF(AI24&gt;$Z$2,0,IF(AI24&gt;=$AB$2,($AD$2*($Z$2-AI24)))))</f>
        <v>0</v>
      </c>
      <c r="AK24" s="7"/>
      <c r="AL24" s="55">
        <f>IF(AK24="",0,IF(AK24&gt;$Z$2,0,IF(AK24&gt;=$AB$2,($AD$2*($Z$2-AK24)))))</f>
        <v>0</v>
      </c>
      <c r="AM24" s="55">
        <f>SUM(Z24,AB24,AD24,AF24,AH24,AJ24)-MIN(Z24,AB24,AD24,AF24,AH24,AJ24)</f>
        <v>0</v>
      </c>
      <c r="AN24" s="55">
        <f>AM24+AL24</f>
        <v>0</v>
      </c>
      <c r="AP24" s="58" t="s">
        <v>208</v>
      </c>
      <c r="AQ24" s="58" t="s">
        <v>344</v>
      </c>
      <c r="AR24" s="58" t="s">
        <v>17</v>
      </c>
      <c r="AS24" s="56"/>
      <c r="AT24" s="55">
        <f>IF(AS24="",0,IF(AS24&gt;$AT$2,0,IF(AS24&gt;=$AV$2,($AX$2*($AT$2-AS24)))))</f>
        <v>0</v>
      </c>
      <c r="AU24" s="56"/>
      <c r="AV24" s="55">
        <f>IF(AU24="",0,IF(AU24&gt;$AT$2,0,IF(AU24&gt;=$AV$2,($AX$2*($AT$2-AU24)))))</f>
        <v>0</v>
      </c>
      <c r="AW24" s="56">
        <v>70.63</v>
      </c>
      <c r="AX24" s="55">
        <f>IF(AW24="",0,IF(AW24&gt;$AT$2,0,IF(AW24&gt;=$AV$2,($AX$2*($AT$2-AW24)))))</f>
        <v>0</v>
      </c>
      <c r="AY24" s="56"/>
      <c r="AZ24" s="55">
        <f>IF(AY24="",0,IF(AY24&gt;$AT$2,0,IF(AY24&gt;=$AV$2,($AX$2*($AT$2-AY24)))))</f>
        <v>0</v>
      </c>
      <c r="BA24" s="56"/>
      <c r="BB24" s="55">
        <f>IF(BA24="",0,IF(BA24&gt;$AT$2,0,IF(BA24&gt;=$AV$2,($AX$2*($AT$2-BA24)))))</f>
        <v>0</v>
      </c>
      <c r="BC24" s="56"/>
      <c r="BD24" s="55">
        <f>IF(BC24="",0,IF(BC24&gt;$AT$2,0,IF(BC24&gt;=$AV$2,($AX$2*($AT$2-BC24)))))</f>
        <v>0</v>
      </c>
      <c r="BE24" s="56"/>
      <c r="BF24" s="55">
        <f>IF(BE24="",0,IF(BE24&gt;$AT$2,0,IF(BE24&gt;=$AV$2,($AX$2*($AT$2-BE24)))))</f>
        <v>0</v>
      </c>
      <c r="BG24" s="55">
        <f>SUM(AT24,AV24,AX24,AZ24,BB24,BD24)-MIN(AT24,AV24,AX24,AZ24,BB24,BD24)</f>
        <v>0</v>
      </c>
      <c r="BH24" s="55">
        <f>BG24+BF24</f>
        <v>0</v>
      </c>
    </row>
    <row r="25" spans="22:60" x14ac:dyDescent="0.25">
      <c r="V25" s="7" t="s">
        <v>387</v>
      </c>
      <c r="W25" s="7" t="s">
        <v>388</v>
      </c>
      <c r="X25" s="7" t="s">
        <v>17</v>
      </c>
      <c r="Y25" s="7"/>
      <c r="Z25" s="55">
        <f>IF(Y25="",0,IF(Y25&gt;$Z$2,0,IF(Y25&gt;=$AB$2,($AD$2*($Z$2-Y25)))))</f>
        <v>0</v>
      </c>
      <c r="AA25" s="7"/>
      <c r="AB25" s="55">
        <f>IF(AA25="",0,IF(AA25&gt;$Z$2,0,IF(AA25&gt;=$AB$2,($AD$2*($Z$2-AA25)))))</f>
        <v>0</v>
      </c>
      <c r="AC25" s="7"/>
      <c r="AD25" s="55">
        <f>IF(AC25="",0,IF(AC25&gt;$Z$2,0,IF(AC25&gt;=$AB$2,($AD$2*($Z$2-AC25)))))</f>
        <v>0</v>
      </c>
      <c r="AE25" s="7"/>
      <c r="AF25" s="55">
        <f>IF(AE25="",0,IF(AE25&gt;$Z$2,0,IF(AE25&gt;=$AB$2,($AD$2*($Z$2-AE25)))))</f>
        <v>0</v>
      </c>
      <c r="AG25" s="7">
        <v>68.8</v>
      </c>
      <c r="AH25" s="55">
        <f>IF(AG25="",0,IF(AG25&gt;$Z$2,0,IF(AG25&gt;=$AB$2,($AD$2*($Z$2-AG25)))))</f>
        <v>0</v>
      </c>
      <c r="AI25" s="7"/>
      <c r="AJ25" s="55">
        <f>IF(AI25="",0,IF(AI25&gt;$Z$2,0,IF(AI25&gt;=$AB$2,($AD$2*($Z$2-AI25)))))</f>
        <v>0</v>
      </c>
      <c r="AK25" s="7"/>
      <c r="AL25" s="55">
        <f>IF(AK25="",0,IF(AK25&gt;$Z$2,0,IF(AK25&gt;=$AB$2,($AD$2*($Z$2-AK25)))))</f>
        <v>0</v>
      </c>
      <c r="AM25" s="55">
        <f>SUM(Z25,AB25,AD25,AF25,AH25,AJ25)-MIN(Z25,AB25,AD25,AF25,AH25,AJ25)</f>
        <v>0</v>
      </c>
      <c r="AN25" s="55">
        <f>AM25+AL25</f>
        <v>0</v>
      </c>
      <c r="AP25" s="56" t="s">
        <v>325</v>
      </c>
      <c r="AQ25" s="56" t="s">
        <v>326</v>
      </c>
      <c r="AR25" s="56" t="s">
        <v>95</v>
      </c>
      <c r="AS25" s="56"/>
      <c r="AT25" s="55">
        <f>IF(AS25="",0,IF(AS25&gt;$AT$2,0,IF(AS25&gt;=$AV$2,($AX$2*($AT$2-AS25)))))</f>
        <v>0</v>
      </c>
      <c r="AU25" s="56"/>
      <c r="AV25" s="55">
        <f>IF(AU25="",0,IF(AU25&gt;$AT$2,0,IF(AU25&gt;=$AV$2,($AX$2*($AT$2-AU25)))))</f>
        <v>0</v>
      </c>
      <c r="AW25" s="56"/>
      <c r="AX25" s="55">
        <f>IF(AW25="",0,IF(AW25&gt;$AT$2,0,IF(AW25&gt;=$AV$2,($AX$2*($AT$2-AW25)))))</f>
        <v>0</v>
      </c>
      <c r="AY25" s="56">
        <v>70.28</v>
      </c>
      <c r="AZ25" s="55">
        <f>IF(AY25="",0,IF(AY25&gt;$AT$2,0,IF(AY25&gt;=$AV$2,($AX$2*($AT$2-AY25)))))</f>
        <v>0</v>
      </c>
      <c r="BA25" s="56"/>
      <c r="BB25" s="55">
        <f>IF(BA25="",0,IF(BA25&gt;$AT$2,0,IF(BA25&gt;=$AV$2,($AX$2*($AT$2-BA25)))))</f>
        <v>0</v>
      </c>
      <c r="BC25" s="56"/>
      <c r="BD25" s="55">
        <f>IF(BC25="",0,IF(BC25&gt;$AT$2,0,IF(BC25&gt;=$AV$2,($AX$2*($AT$2-BC25)))))</f>
        <v>0</v>
      </c>
      <c r="BE25" s="56"/>
      <c r="BF25" s="55">
        <f>IF(BE25="",0,IF(BE25&gt;$AT$2,0,IF(BE25&gt;=$AV$2,($AX$2*($AT$2-BE25)))))</f>
        <v>0</v>
      </c>
      <c r="BG25" s="55">
        <f>SUM(AT25,AV25,AX25,AZ25,BB25,BD25)-MIN(AT25,AV25,AX25,AZ25,BB25,BD25)</f>
        <v>0</v>
      </c>
      <c r="BH25" s="55">
        <f>BG25+BF25</f>
        <v>0</v>
      </c>
    </row>
    <row r="26" spans="22:60" x14ac:dyDescent="0.25">
      <c r="V26" s="7"/>
      <c r="W26" s="7"/>
      <c r="X26" s="7"/>
      <c r="Y26" s="7"/>
      <c r="Z26" s="55">
        <f t="shared" ref="Z26:Z27" si="9">IF(Y26="",0,IF(Y26&gt;$Z$2,0,IF(Y26&gt;=$AB$2,($AD$2*($Z$2-Y26)))))</f>
        <v>0</v>
      </c>
      <c r="AA26" s="7"/>
      <c r="AB26" s="55">
        <f t="shared" ref="AB26:AB27" si="10">IF(AA26="",0,IF(AA26&gt;$Z$2,0,IF(AA26&gt;=$AB$2,($AD$2*($Z$2-AA26)))))</f>
        <v>0</v>
      </c>
      <c r="AC26" s="7"/>
      <c r="AD26" s="55">
        <f>IF(AC26="",0,IF(AC26&gt;$Z$2,0,IF(AC26&gt;=$AB$2,($AD$2*($Z$2-AC26)))))</f>
        <v>0</v>
      </c>
      <c r="AE26" s="7"/>
      <c r="AF26" s="55">
        <f t="shared" ref="AF26:AF27" si="11">IF(AE26="",0,IF(AE26&gt;$Z$2,0,IF(AE26&gt;=$AB$2,($AD$2*($Z$2-AE26)))))</f>
        <v>0</v>
      </c>
      <c r="AG26" s="7"/>
      <c r="AH26" s="55">
        <f t="shared" ref="AH26:AH27" si="12">IF(AG26="",0,IF(AG26&gt;$Z$2,0,IF(AG26&gt;=$AB$2,($AD$2*($Z$2-AG26)))))</f>
        <v>0</v>
      </c>
      <c r="AI26" s="7"/>
      <c r="AJ26" s="55">
        <f t="shared" ref="AJ26:AJ27" si="13">IF(AI26="",0,IF(AI26&gt;$Z$2,0,IF(AI26&gt;=$AB$2,($AD$2*($Z$2-AI26)))))</f>
        <v>0</v>
      </c>
      <c r="AK26" s="7"/>
      <c r="AL26" s="55">
        <f t="shared" ref="AL26:AL27" si="14">IF(AK26="",0,IF(AK26&gt;$Z$2,0,IF(AK26&gt;=$AB$2,($AD$2*($Z$2-AK26)))))</f>
        <v>0</v>
      </c>
      <c r="AM26" s="55">
        <f t="shared" ref="AM26:AM27" si="15">SUM(Z26,AB26,AD26,AF26,AH26,AJ26)-MIN(Z26,AB26,AD26,AF26,AH26,AJ26)</f>
        <v>0</v>
      </c>
      <c r="AN26" s="55">
        <f t="shared" ref="AN26:AN27" si="16">AM26+AL26</f>
        <v>0</v>
      </c>
      <c r="AP26" s="56" t="s">
        <v>389</v>
      </c>
      <c r="AQ26" s="56" t="s">
        <v>390</v>
      </c>
      <c r="AR26" s="56" t="s">
        <v>17</v>
      </c>
      <c r="AS26" s="56"/>
      <c r="AT26" s="55">
        <f>IF(AS26="",0,IF(AS26&gt;$AT$2,0,IF(AS26&gt;=$AV$2,($AX$2*($AT$2-AS26)))))</f>
        <v>0</v>
      </c>
      <c r="AU26" s="56"/>
      <c r="AV26" s="55">
        <f>IF(AU26="",0,IF(AU26&gt;$AT$2,0,IF(AU26&gt;=$AV$2,($AX$2*($AT$2-AU26)))))</f>
        <v>0</v>
      </c>
      <c r="AW26" s="56"/>
      <c r="AX26" s="55">
        <f>IF(AW26="",0,IF(AW26&gt;$AT$2,0,IF(AW26&gt;=$AV$2,($AX$2*($AT$2-AW26)))))</f>
        <v>0</v>
      </c>
      <c r="AY26" s="56"/>
      <c r="AZ26" s="55">
        <f>IF(AY26="",0,IF(AY26&gt;$AT$2,0,IF(AY26&gt;=$AV$2,($AX$2*($AT$2-AY26)))))</f>
        <v>0</v>
      </c>
      <c r="BA26" s="56">
        <v>65.8</v>
      </c>
      <c r="BB26" s="55">
        <f>IF(BA26="",0,IF(BA26&gt;$AT$2,0,IF(BA26&gt;=$AV$2,($AX$2*($AT$2-BA26)))))</f>
        <v>0</v>
      </c>
      <c r="BC26" s="56"/>
      <c r="BD26" s="55">
        <f>IF(BC26="",0,IF(BC26&gt;$AT$2,0,IF(BC26&gt;=$AV$2,($AX$2*($AT$2-BC26)))))</f>
        <v>0</v>
      </c>
      <c r="BE26" s="56"/>
      <c r="BF26" s="55">
        <f>IF(BE26="",0,IF(BE26&gt;$AT$2,0,IF(BE26&gt;=$AV$2,($AX$2*($AT$2-BE26)))))</f>
        <v>0</v>
      </c>
      <c r="BG26" s="55">
        <f>SUM(AT26,AV26,AX26,AZ26,BB26,BD26)-MIN(AT26,AV26,AX26,AZ26,BB26,BD26)</f>
        <v>0</v>
      </c>
      <c r="BH26" s="55">
        <f>BG26+BF26</f>
        <v>0</v>
      </c>
    </row>
    <row r="27" spans="22:60" x14ac:dyDescent="0.25">
      <c r="V27" s="7"/>
      <c r="W27" s="7"/>
      <c r="X27" s="7"/>
      <c r="Y27" s="7"/>
      <c r="Z27" s="55">
        <f t="shared" si="9"/>
        <v>0</v>
      </c>
      <c r="AA27" s="7"/>
      <c r="AB27" s="55">
        <f t="shared" si="10"/>
        <v>0</v>
      </c>
      <c r="AC27" s="7"/>
      <c r="AD27" s="55">
        <f>IF(AC27="",0,IF(AC27&gt;$Z$2,0,IF(AC27&gt;=$AB$2,($AD$2*($Z$2-AC27)))))</f>
        <v>0</v>
      </c>
      <c r="AE27" s="7"/>
      <c r="AF27" s="55">
        <f t="shared" si="11"/>
        <v>0</v>
      </c>
      <c r="AG27" s="7"/>
      <c r="AH27" s="55">
        <f t="shared" si="12"/>
        <v>0</v>
      </c>
      <c r="AI27" s="7"/>
      <c r="AJ27" s="55">
        <f t="shared" si="13"/>
        <v>0</v>
      </c>
      <c r="AK27" s="7"/>
      <c r="AL27" s="55">
        <f t="shared" si="14"/>
        <v>0</v>
      </c>
      <c r="AM27" s="55">
        <f t="shared" si="15"/>
        <v>0</v>
      </c>
      <c r="AN27" s="55">
        <f t="shared" si="16"/>
        <v>0</v>
      </c>
      <c r="AP27" s="7"/>
      <c r="AQ27" s="7"/>
      <c r="AR27" s="7"/>
      <c r="AS27" s="7"/>
      <c r="AT27" s="55">
        <f t="shared" ref="AT26:AT28" si="17">IF(AS27="",0,IF(AS27&gt;$AT$2,0,IF(AS27&gt;=$AV$2,($AX$2*($AT$2-AS27)))))</f>
        <v>0</v>
      </c>
      <c r="AU27" s="7"/>
      <c r="AV27" s="55">
        <f t="shared" ref="AV26:AV28" si="18">IF(AU27="",0,IF(AU27&gt;$AT$2,0,IF(AU27&gt;=$AV$2,($AX$2*($AT$2-AU27)))))</f>
        <v>0</v>
      </c>
      <c r="AW27" s="7"/>
      <c r="AX27" s="55">
        <f t="shared" ref="AX26:AX28" si="19">IF(AW27="",0,IF(AW27&gt;$AT$2,0,IF(AW27&gt;=$AV$2,($AX$2*($AT$2-AW27)))))</f>
        <v>0</v>
      </c>
      <c r="AY27" s="7"/>
      <c r="AZ27" s="55">
        <f t="shared" ref="AZ26:AZ28" si="20">IF(AY27="",0,IF(AY27&gt;$AT$2,0,IF(AY27&gt;=$AV$2,($AX$2*($AT$2-AY27)))))</f>
        <v>0</v>
      </c>
      <c r="BA27" s="7"/>
      <c r="BB27" s="55">
        <f t="shared" ref="BB26:BB28" si="21">IF(BA27="",0,IF(BA27&gt;$AT$2,0,IF(BA27&gt;=$AV$2,($AX$2*($AT$2-BA27)))))</f>
        <v>0</v>
      </c>
      <c r="BC27" s="7"/>
      <c r="BD27" s="55">
        <f t="shared" ref="BD26:BD28" si="22">IF(BC27="",0,IF(BC27&gt;$AT$2,0,IF(BC27&gt;=$AV$2,($AX$2*($AT$2-BC27)))))</f>
        <v>0</v>
      </c>
      <c r="BE27" s="7"/>
      <c r="BF27" s="55">
        <f t="shared" ref="BF26:BF28" si="23">IF(BE27="",0,IF(BE27&gt;$AT$2,0,IF(BE27&gt;=$AV$2,($AX$2*($AT$2-BE27)))))</f>
        <v>0</v>
      </c>
      <c r="BG27" s="55">
        <f t="shared" ref="BG26:BG28" si="24">SUM(AT27,AV27,AX27,AZ27,BB27,BD27)-MIN(AT27,AV27,AX27,AZ27,BB27,BD27)</f>
        <v>0</v>
      </c>
      <c r="BH27" s="55">
        <f t="shared" ref="BH26:BH28" si="25">BG27+BF27</f>
        <v>0</v>
      </c>
    </row>
    <row r="28" spans="22:60" x14ac:dyDescent="0.25">
      <c r="AP28" s="7"/>
      <c r="AQ28" s="7"/>
      <c r="AR28" s="7"/>
      <c r="AS28" s="7"/>
      <c r="AT28" s="55">
        <f t="shared" si="17"/>
        <v>0</v>
      </c>
      <c r="AU28" s="7"/>
      <c r="AV28" s="55">
        <f t="shared" si="18"/>
        <v>0</v>
      </c>
      <c r="AW28" s="7"/>
      <c r="AX28" s="55">
        <f t="shared" si="19"/>
        <v>0</v>
      </c>
      <c r="AY28" s="7"/>
      <c r="AZ28" s="55">
        <f t="shared" si="20"/>
        <v>0</v>
      </c>
      <c r="BA28" s="7"/>
      <c r="BB28" s="55">
        <f t="shared" si="21"/>
        <v>0</v>
      </c>
      <c r="BC28" s="7"/>
      <c r="BD28" s="55">
        <f t="shared" si="22"/>
        <v>0</v>
      </c>
      <c r="BE28" s="7"/>
      <c r="BF28" s="55">
        <f t="shared" si="23"/>
        <v>0</v>
      </c>
      <c r="BG28" s="55">
        <f t="shared" si="24"/>
        <v>0</v>
      </c>
      <c r="BH28" s="55">
        <f t="shared" si="25"/>
        <v>0</v>
      </c>
    </row>
  </sheetData>
  <sortState xmlns:xlrd2="http://schemas.microsoft.com/office/spreadsheetml/2017/richdata2" ref="AP7:BH26">
    <sortCondition descending="1" ref="BG7:BG26"/>
  </sortState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13</vt:i4>
      </vt:variant>
    </vt:vector>
  </HeadingPairs>
  <TitlesOfParts>
    <vt:vector size="28" baseType="lpstr">
      <vt:lpstr>D60m</vt:lpstr>
      <vt:lpstr>D300m</vt:lpstr>
      <vt:lpstr>D600m</vt:lpstr>
      <vt:lpstr>DRPP</vt:lpstr>
      <vt:lpstr>DSWD</vt:lpstr>
      <vt:lpstr>DSWW</vt:lpstr>
      <vt:lpstr>DPK</vt:lpstr>
      <vt:lpstr>Ch60m</vt:lpstr>
      <vt:lpstr>Ch300m</vt:lpstr>
      <vt:lpstr>Ch1000m</vt:lpstr>
      <vt:lpstr>ChRPP</vt:lpstr>
      <vt:lpstr>ChSWD</vt:lpstr>
      <vt:lpstr>ChSWW</vt:lpstr>
      <vt:lpstr>ChPK</vt:lpstr>
      <vt:lpstr>Ch150m</vt:lpstr>
      <vt:lpstr>Ch1000m!Obszar_wydruku</vt:lpstr>
      <vt:lpstr>Ch300m!Obszar_wydruku</vt:lpstr>
      <vt:lpstr>Ch60m!Obszar_wydruku</vt:lpstr>
      <vt:lpstr>ChPK!Obszar_wydruku</vt:lpstr>
      <vt:lpstr>ChRPP!Obszar_wydruku</vt:lpstr>
      <vt:lpstr>ChSWD!Obszar_wydruku</vt:lpstr>
      <vt:lpstr>ChSWW!Obszar_wydruku</vt:lpstr>
      <vt:lpstr>D300m!Obszar_wydruku</vt:lpstr>
      <vt:lpstr>D600m!Obszar_wydruku</vt:lpstr>
      <vt:lpstr>D60m!Obszar_wydruku</vt:lpstr>
      <vt:lpstr>DRPP!Obszar_wydruku</vt:lpstr>
      <vt:lpstr>DSWD!Obszar_wydruku</vt:lpstr>
      <vt:lpstr>DSWW!Obszar_wydruku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JAPPI</dc:creator>
  <cp:lastModifiedBy>Jacek Piechowiak</cp:lastModifiedBy>
  <cp:lastPrinted>2022-05-06T09:54:42Z</cp:lastPrinted>
  <dcterms:created xsi:type="dcterms:W3CDTF">2022-04-19T06:26:55Z</dcterms:created>
  <dcterms:modified xsi:type="dcterms:W3CDTF">2022-05-15T15:56:32Z</dcterms:modified>
</cp:coreProperties>
</file>